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бъем реализации" sheetId="1" r:id="rId1"/>
    <sheet name="ООО Магнитный" sheetId="2" state="hidden" r:id="rId2"/>
    <sheet name="Черноземье" sheetId="3" state="hidden" r:id="rId3"/>
    <sheet name="Веретенино" sheetId="4" state="hidden" r:id="rId4"/>
    <sheet name="И.П. Маркин" sheetId="5" state="hidden" r:id="rId5"/>
    <sheet name="Заря мира" sheetId="6" state="hidden" r:id="rId6"/>
    <sheet name="Родина" sheetId="7" state="hidden" r:id="rId7"/>
    <sheet name="Родник" sheetId="8" state="hidden" r:id="rId8"/>
    <sheet name="Линецкое" sheetId="9" state="hidden" r:id="rId9"/>
    <sheet name="Агрохимсервис+" sheetId="10" state="hidden" r:id="rId10"/>
    <sheet name="Тепличный" sheetId="11" state="hidden" r:id="rId11"/>
    <sheet name="ООО Троицкое" sheetId="12" state="hidden" r:id="rId12"/>
    <sheet name="Поле" sheetId="13" r:id="rId13"/>
  </sheets>
  <definedNames>
    <definedName name="_xlnm.Print_Area" localSheetId="12">'Поле'!$A$1:$O$104</definedName>
  </definedNames>
  <calcPr fullCalcOnLoad="1" fullPrecision="0"/>
</workbook>
</file>

<file path=xl/sharedStrings.xml><?xml version="1.0" encoding="utf-8"?>
<sst xmlns="http://schemas.openxmlformats.org/spreadsheetml/2006/main" count="3381" uniqueCount="109">
  <si>
    <t>Таблица 4</t>
  </si>
  <si>
    <t xml:space="preserve">Прогноз </t>
  </si>
  <si>
    <t>по Щигровскому  району  (в разрезе муниципальных образований и с/х организаций)</t>
  </si>
  <si>
    <t>базовый</t>
  </si>
  <si>
    <t>По муниципальному образованию "Вязовский сельсовет"</t>
  </si>
  <si>
    <t>всего</t>
  </si>
  <si>
    <t>в т.ч. по сельхозпредприятиям:</t>
  </si>
  <si>
    <t>ЗАО "Веретенино"</t>
  </si>
  <si>
    <t>ООО "Поле"</t>
  </si>
  <si>
    <t>И.П Маркин В.С.</t>
  </si>
  <si>
    <t>ООО "Родина"</t>
  </si>
  <si>
    <t>ООО "Агрофирма "Родник"</t>
  </si>
  <si>
    <t>ООО "Линецкое"</t>
  </si>
  <si>
    <t>ООО "Троицкое"</t>
  </si>
  <si>
    <t>Приложение к форме 2</t>
  </si>
  <si>
    <t>Расчет</t>
  </si>
  <si>
    <t>объема реализации сельскохозяйственной продукции собственного производства и продуктов ее переработки</t>
  </si>
  <si>
    <t>по сельхозпредприятиям Железногорского района</t>
  </si>
  <si>
    <t xml:space="preserve">Наименование муниципального образования </t>
  </si>
  <si>
    <t>Магнитный п/с</t>
  </si>
  <si>
    <t>Наименование сельхозпредприятия</t>
  </si>
  <si>
    <t>ООО "Магнитный +"</t>
  </si>
  <si>
    <t>2010 год - отчет</t>
  </si>
  <si>
    <t>2011 год - оценка</t>
  </si>
  <si>
    <t xml:space="preserve">объем </t>
  </si>
  <si>
    <t>объем</t>
  </si>
  <si>
    <t>цена</t>
  </si>
  <si>
    <t>выручка</t>
  </si>
  <si>
    <t>сопоста-</t>
  </si>
  <si>
    <t>объем в</t>
  </si>
  <si>
    <t>темп</t>
  </si>
  <si>
    <t>производ-</t>
  </si>
  <si>
    <t>реали-</t>
  </si>
  <si>
    <t>от реали-</t>
  </si>
  <si>
    <t xml:space="preserve">вимая </t>
  </si>
  <si>
    <t>сопост.</t>
  </si>
  <si>
    <t xml:space="preserve">роста </t>
  </si>
  <si>
    <t>ства</t>
  </si>
  <si>
    <t>зации</t>
  </si>
  <si>
    <t>цена*</t>
  </si>
  <si>
    <t>ценах</t>
  </si>
  <si>
    <t>в сопост.</t>
  </si>
  <si>
    <t>тонн</t>
  </si>
  <si>
    <t>руб.</t>
  </si>
  <si>
    <t>тыс.руб.</t>
  </si>
  <si>
    <t>ценах (%)</t>
  </si>
  <si>
    <t>Зерно</t>
  </si>
  <si>
    <t>Подсолнечник</t>
  </si>
  <si>
    <t>Соя</t>
  </si>
  <si>
    <t>Рапс</t>
  </si>
  <si>
    <t>КРС</t>
  </si>
  <si>
    <t>Свиньи</t>
  </si>
  <si>
    <t>Овцы</t>
  </si>
  <si>
    <t>Птица</t>
  </si>
  <si>
    <t>Молоко</t>
  </si>
  <si>
    <t>Яйца</t>
  </si>
  <si>
    <t>Товарная рыба</t>
  </si>
  <si>
    <t>Рыбопосадочный материал</t>
  </si>
  <si>
    <t>Прочая продукция сельского хозяйства</t>
  </si>
  <si>
    <t>х</t>
  </si>
  <si>
    <t>Продукция растениеводства, реализованная в переработанном виде (ф. № 9-АПК, стр.950)</t>
  </si>
  <si>
    <t xml:space="preserve">Продукция животноводства, реализованная в переработанном виде (ф. № 13-АПК, стр.720) </t>
  </si>
  <si>
    <r>
      <rPr>
        <b/>
        <sz val="9"/>
        <rFont val="Arial Cyr"/>
        <family val="2"/>
      </rPr>
      <t>Всего - продажа сельхозпродукции собственного производства и  продуктов ее переработки</t>
    </r>
    <r>
      <rPr>
        <sz val="9"/>
        <rFont val="Arial Cyr"/>
        <family val="2"/>
      </rPr>
      <t xml:space="preserve"> (ф. № 2, стр.011)</t>
    </r>
  </si>
  <si>
    <t>продолжение приложения к форме 2</t>
  </si>
  <si>
    <t>2012 год - прогноз</t>
  </si>
  <si>
    <t>2013 год - прогноз</t>
  </si>
  <si>
    <t>произ-</t>
  </si>
  <si>
    <t>водство</t>
  </si>
  <si>
    <t xml:space="preserve">Продукция растениеводства, реализованная в переработанном виде </t>
  </si>
  <si>
    <t>Продукция животноводства,реализованная впереработанном виде</t>
  </si>
  <si>
    <t xml:space="preserve">Всего - продажа сельхозпро-дукции собственного произ-водства и  продуктов ее переработки </t>
  </si>
  <si>
    <t>2014 год - прогноз</t>
  </si>
  <si>
    <t>Продукция животноводства, реализованная в переработанном виде</t>
  </si>
  <si>
    <t>Басовский с/с</t>
  </si>
  <si>
    <t>ЗАО ФХК "Наше Черноземье"</t>
  </si>
  <si>
    <t>Веретенинский с/с</t>
  </si>
  <si>
    <t>2008 год - отчет</t>
  </si>
  <si>
    <t>2009 год - оценка</t>
  </si>
  <si>
    <t>Сахарная свекла (фабричная)</t>
  </si>
  <si>
    <t>Плоды</t>
  </si>
  <si>
    <t>2010 год - прогноз</t>
  </si>
  <si>
    <t>2011 год - прогноз</t>
  </si>
  <si>
    <t>И.П. Маркин В.С.</t>
  </si>
  <si>
    <t>Городновский с/с</t>
  </si>
  <si>
    <t>ОАО "Заря мира"</t>
  </si>
  <si>
    <t>Копенский с/с</t>
  </si>
  <si>
    <t>Линецкий с/с</t>
  </si>
  <si>
    <t>Михайловский с/с</t>
  </si>
  <si>
    <t>ООО "Агрохимсервис +"</t>
  </si>
  <si>
    <t>Разветьевский с/с</t>
  </si>
  <si>
    <t>ООО МК "Тепличный"</t>
  </si>
  <si>
    <t>Троицкий с/с</t>
  </si>
  <si>
    <t>2021 год - прогноз</t>
  </si>
  <si>
    <t>по сельхозпредприятиям Щигровского  района</t>
  </si>
  <si>
    <t>Вязовский с/с</t>
  </si>
  <si>
    <t>Сахарная свекла</t>
  </si>
  <si>
    <t>2022 год - прогноз</t>
  </si>
  <si>
    <t>объема реализации сельскохозяйственной продукции собственного производства на 2019-2022 годы</t>
  </si>
  <si>
    <t>,</t>
  </si>
  <si>
    <t>в % кпредыдущему году в сопоставимых ценах</t>
  </si>
  <si>
    <t>Объем реализации сельскохозяйственной пролдукции собственного производства сельскохозяйственными организациями, тыс. руб.</t>
  </si>
  <si>
    <t>индекс-дефлятор цен , %</t>
  </si>
  <si>
    <t>2023 год - прогноз</t>
  </si>
  <si>
    <t>2019 год - отчет</t>
  </si>
  <si>
    <t>2020 год - оценка</t>
  </si>
  <si>
    <r>
      <t>Всего - продажа сельхозпродукции собственного производства и  продуктов ее переработки</t>
    </r>
    <r>
      <rPr>
        <sz val="9"/>
        <color indexed="17"/>
        <rFont val="Arial Cyr"/>
        <family val="2"/>
      </rPr>
      <t xml:space="preserve"> (ф. № 2, стр.011)</t>
    </r>
  </si>
  <si>
    <t>прочие масличные</t>
  </si>
  <si>
    <t>109.4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</si>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</sst>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6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6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color indexed="1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2"/>
    </font>
    <font>
      <b/>
      <sz val="9"/>
      <color indexed="17"/>
      <name val="Arial Cyr"/>
      <family val="2"/>
    </font>
    <font>
      <sz val="8"/>
      <color indexed="17"/>
      <name val="Arial Cyr"/>
      <family val="2"/>
    </font>
    <font>
      <sz val="10"/>
      <color indexed="36"/>
      <name val="Arial Cyr"/>
      <family val="0"/>
    </font>
    <font>
      <b/>
      <sz val="10"/>
      <color indexed="17"/>
      <name val="Arial Cyr"/>
      <family val="2"/>
    </font>
    <font>
      <b/>
      <sz val="11"/>
      <color indexed="17"/>
      <name val="Arial Cyr"/>
      <family val="2"/>
    </font>
    <font>
      <b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2"/>
    </font>
    <font>
      <sz val="9"/>
      <color rgb="FF00B050"/>
      <name val="Arial Cyr"/>
      <family val="2"/>
    </font>
    <font>
      <b/>
      <sz val="9"/>
      <color rgb="FF00B050"/>
      <name val="Arial Cyr"/>
      <family val="2"/>
    </font>
    <font>
      <sz val="8"/>
      <color rgb="FF00B050"/>
      <name val="Arial Cyr"/>
      <family val="2"/>
    </font>
    <font>
      <sz val="10"/>
      <color rgb="FF7030A0"/>
      <name val="Arial Cyr"/>
      <family val="0"/>
    </font>
    <font>
      <b/>
      <sz val="10"/>
      <color rgb="FF00B050"/>
      <name val="Arial Cyr"/>
      <family val="2"/>
    </font>
    <font>
      <b/>
      <sz val="11"/>
      <color rgb="FF00B050"/>
      <name val="Arial Cyr"/>
      <family val="2"/>
    </font>
    <font>
      <b/>
      <sz val="10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 vertical="center"/>
    </xf>
    <xf numFmtId="1" fontId="0" fillId="33" borderId="21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1" fontId="0" fillId="33" borderId="23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" fontId="0" fillId="33" borderId="20" xfId="0" applyNumberFormat="1" applyFill="1" applyBorder="1" applyAlignment="1">
      <alignment vertical="center"/>
    </xf>
    <xf numFmtId="172" fontId="0" fillId="33" borderId="21" xfId="0" applyNumberFormat="1" applyFill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" fontId="0" fillId="0" borderId="21" xfId="0" applyNumberForma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" fontId="0" fillId="0" borderId="20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 indent="5"/>
    </xf>
    <xf numFmtId="0" fontId="8" fillId="0" borderId="28" xfId="0" applyFont="1" applyBorder="1" applyAlignment="1">
      <alignment horizontal="left" vertical="center" wrapText="1" indent="5"/>
    </xf>
    <xf numFmtId="0" fontId="0" fillId="0" borderId="13" xfId="0" applyBorder="1" applyAlignment="1">
      <alignment horizontal="center" vertical="center"/>
    </xf>
    <xf numFmtId="1" fontId="0" fillId="33" borderId="14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1" fontId="0" fillId="33" borderId="13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72" fontId="0" fillId="33" borderId="14" xfId="0" applyNumberFormat="1" applyFill="1" applyBorder="1" applyAlignment="1">
      <alignment vertical="center"/>
    </xf>
    <xf numFmtId="0" fontId="9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1" fontId="0" fillId="33" borderId="31" xfId="0" applyNumberForma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1" fontId="0" fillId="33" borderId="30" xfId="0" applyNumberFormat="1" applyFill="1" applyBorder="1" applyAlignment="1">
      <alignment horizontal="right" vertical="center"/>
    </xf>
    <xf numFmtId="172" fontId="0" fillId="33" borderId="31" xfId="0" applyNumberForma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33" borderId="33" xfId="0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52" fillId="0" borderId="20" xfId="0" applyFont="1" applyBorder="1" applyAlignment="1">
      <alignment vertical="center"/>
    </xf>
    <xf numFmtId="1" fontId="52" fillId="0" borderId="20" xfId="0" applyNumberFormat="1" applyFont="1" applyBorder="1" applyAlignment="1">
      <alignment vertical="center"/>
    </xf>
    <xf numFmtId="1" fontId="52" fillId="33" borderId="21" xfId="0" applyNumberFormat="1" applyFont="1" applyFill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1" fontId="52" fillId="33" borderId="31" xfId="0" applyNumberFormat="1" applyFont="1" applyFill="1" applyBorder="1" applyAlignment="1">
      <alignment horizontal="right" vertical="center"/>
    </xf>
    <xf numFmtId="0" fontId="52" fillId="0" borderId="19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24" xfId="0" applyFont="1" applyBorder="1" applyAlignment="1">
      <alignment wrapText="1"/>
    </xf>
    <xf numFmtId="0" fontId="53" fillId="0" borderId="19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 indent="5"/>
    </xf>
    <xf numFmtId="0" fontId="53" fillId="0" borderId="28" xfId="0" applyFont="1" applyBorder="1" applyAlignment="1">
      <alignment horizontal="left" vertical="center" wrapText="1" indent="5"/>
    </xf>
    <xf numFmtId="0" fontId="54" fillId="0" borderId="29" xfId="0" applyFont="1" applyBorder="1" applyAlignment="1">
      <alignment horizontal="left" vertical="center" wrapText="1"/>
    </xf>
    <xf numFmtId="0" fontId="52" fillId="0" borderId="22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27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indent="5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33" borderId="21" xfId="0" applyNumberFormat="1" applyFont="1" applyFill="1" applyBorder="1" applyAlignment="1">
      <alignment vertical="center"/>
    </xf>
    <xf numFmtId="1" fontId="0" fillId="0" borderId="21" xfId="0" applyNumberFormat="1" applyFont="1" applyBorder="1" applyAlignment="1">
      <alignment vertical="center"/>
    </xf>
    <xf numFmtId="1" fontId="0" fillId="33" borderId="14" xfId="0" applyNumberFormat="1" applyFont="1" applyFill="1" applyBorder="1" applyAlignment="1">
      <alignment vertical="center"/>
    </xf>
    <xf numFmtId="1" fontId="52" fillId="33" borderId="3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" fontId="52" fillId="33" borderId="20" xfId="0" applyNumberFormat="1" applyFont="1" applyFill="1" applyBorder="1" applyAlignment="1">
      <alignment vertical="center"/>
    </xf>
    <xf numFmtId="1" fontId="52" fillId="33" borderId="22" xfId="0" applyNumberFormat="1" applyFont="1" applyFill="1" applyBorder="1" applyAlignment="1">
      <alignment vertical="center"/>
    </xf>
    <xf numFmtId="172" fontId="52" fillId="33" borderId="21" xfId="0" applyNumberFormat="1" applyFont="1" applyFill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33" borderId="22" xfId="0" applyFont="1" applyFill="1" applyBorder="1" applyAlignment="1">
      <alignment vertical="center"/>
    </xf>
    <xf numFmtId="1" fontId="52" fillId="33" borderId="13" xfId="0" applyNumberFormat="1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5" fillId="0" borderId="15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16" xfId="0" applyFont="1" applyBorder="1" applyAlignment="1">
      <alignment/>
    </xf>
    <xf numFmtId="0" fontId="55" fillId="0" borderId="16" xfId="0" applyFont="1" applyFill="1" applyBorder="1" applyAlignment="1">
      <alignment horizont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/>
    </xf>
    <xf numFmtId="0" fontId="52" fillId="33" borderId="33" xfId="0" applyFont="1" applyFill="1" applyBorder="1" applyAlignment="1">
      <alignment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1" fontId="52" fillId="33" borderId="33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/>
    </xf>
    <xf numFmtId="0" fontId="5" fillId="0" borderId="37" xfId="0" applyFont="1" applyBorder="1" applyAlignment="1">
      <alignment vertical="top" wrapText="1"/>
    </xf>
    <xf numFmtId="0" fontId="57" fillId="0" borderId="37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right"/>
    </xf>
    <xf numFmtId="173" fontId="6" fillId="0" borderId="37" xfId="0" applyNumberFormat="1" applyFont="1" applyBorder="1" applyAlignment="1">
      <alignment/>
    </xf>
    <xf numFmtId="172" fontId="6" fillId="0" borderId="37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8" fillId="0" borderId="37" xfId="0" applyFont="1" applyBorder="1" applyAlignment="1">
      <alignment/>
    </xf>
    <xf numFmtId="172" fontId="5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center" vertical="top"/>
    </xf>
    <xf numFmtId="0" fontId="2" fillId="0" borderId="37" xfId="0" applyFont="1" applyBorder="1" applyAlignment="1">
      <alignment vertical="top" wrapText="1"/>
    </xf>
    <xf numFmtId="0" fontId="52" fillId="0" borderId="37" xfId="0" applyFont="1" applyBorder="1" applyAlignment="1">
      <alignment/>
    </xf>
    <xf numFmtId="172" fontId="0" fillId="0" borderId="37" xfId="0" applyNumberFormat="1" applyFont="1" applyBorder="1" applyAlignment="1">
      <alignment/>
    </xf>
    <xf numFmtId="0" fontId="2" fillId="0" borderId="37" xfId="0" applyFont="1" applyBorder="1" applyAlignment="1">
      <alignment vertical="center" wrapText="1"/>
    </xf>
    <xf numFmtId="0" fontId="56" fillId="0" borderId="37" xfId="0" applyFont="1" applyBorder="1" applyAlignment="1">
      <alignment horizontal="center" vertical="top"/>
    </xf>
    <xf numFmtId="0" fontId="56" fillId="0" borderId="37" xfId="0" applyFont="1" applyBorder="1" applyAlignment="1">
      <alignment vertical="top" wrapText="1"/>
    </xf>
    <xf numFmtId="0" fontId="56" fillId="0" borderId="37" xfId="0" applyFont="1" applyBorder="1" applyAlignment="1">
      <alignment/>
    </xf>
    <xf numFmtId="172" fontId="56" fillId="0" borderId="37" xfId="0" applyNumberFormat="1" applyFont="1" applyBorder="1" applyAlignment="1">
      <alignment/>
    </xf>
    <xf numFmtId="0" fontId="59" fillId="0" borderId="37" xfId="0" applyFont="1" applyBorder="1" applyAlignment="1">
      <alignment horizontal="right"/>
    </xf>
    <xf numFmtId="1" fontId="56" fillId="0" borderId="37" xfId="0" applyNumberFormat="1" applyFont="1" applyBorder="1" applyAlignment="1">
      <alignment/>
    </xf>
    <xf numFmtId="173" fontId="56" fillId="0" borderId="37" xfId="0" applyNumberFormat="1" applyFont="1" applyBorder="1" applyAlignment="1">
      <alignment/>
    </xf>
    <xf numFmtId="0" fontId="59" fillId="0" borderId="37" xfId="0" applyFont="1" applyBorder="1" applyAlignment="1">
      <alignment/>
    </xf>
    <xf numFmtId="172" fontId="59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Fill="1" applyBorder="1" applyAlignment="1">
      <alignment vertical="top" wrapText="1"/>
    </xf>
    <xf numFmtId="0" fontId="5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Zeros="0" tabSelected="1" view="pageBreakPreview" zoomScaleSheetLayoutView="100" zoomScalePageLayoutView="0" workbookViewId="0" topLeftCell="A1">
      <selection activeCell="B2" sqref="B2:Q2"/>
    </sheetView>
  </sheetViews>
  <sheetFormatPr defaultColWidth="9.00390625" defaultRowHeight="12.75"/>
  <cols>
    <col min="1" max="1" width="5.00390625" style="1" customWidth="1"/>
    <col min="2" max="2" width="37.25390625" style="0" customWidth="1"/>
    <col min="3" max="3" width="9.875" style="0" customWidth="1"/>
    <col min="6" max="6" width="10.375" style="0" customWidth="1"/>
    <col min="9" max="9" width="9.375" style="0" customWidth="1"/>
    <col min="10" max="10" width="9.25390625" style="0" customWidth="1"/>
    <col min="11" max="11" width="9.375" style="0" customWidth="1"/>
    <col min="12" max="12" width="9.875" style="0" customWidth="1"/>
    <col min="15" max="15" width="9.875" style="0" customWidth="1"/>
  </cols>
  <sheetData>
    <row r="1" spans="1:17" s="2" customFormat="1" ht="12" customHeight="1">
      <c r="A1" s="1"/>
      <c r="P1" s="170" t="s">
        <v>0</v>
      </c>
      <c r="Q1" s="170"/>
    </row>
    <row r="2" spans="1:17" s="2" customFormat="1" ht="15" customHeight="1">
      <c r="A2" s="1"/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s="2" customFormat="1" ht="15.75">
      <c r="A3" s="3"/>
      <c r="B3" s="171" t="s">
        <v>97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s="2" customFormat="1" ht="15.75">
      <c r="A4" s="3"/>
      <c r="B4" s="171" t="s">
        <v>2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4" s="2" customFormat="1" ht="2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N5" s="5" t="s">
        <v>3</v>
      </c>
    </row>
    <row r="6" spans="1:17" s="6" customFormat="1" ht="18.75" customHeight="1">
      <c r="A6" s="172"/>
      <c r="B6" s="174"/>
      <c r="C6" s="176" t="s">
        <v>103</v>
      </c>
      <c r="D6" s="176"/>
      <c r="E6" s="176"/>
      <c r="F6" s="176" t="s">
        <v>104</v>
      </c>
      <c r="G6" s="176"/>
      <c r="H6" s="176"/>
      <c r="I6" s="169" t="s">
        <v>92</v>
      </c>
      <c r="J6" s="169"/>
      <c r="K6" s="169"/>
      <c r="L6" s="169" t="s">
        <v>96</v>
      </c>
      <c r="M6" s="169"/>
      <c r="N6" s="169"/>
      <c r="O6" s="169" t="s">
        <v>102</v>
      </c>
      <c r="P6" s="169"/>
      <c r="Q6" s="169"/>
    </row>
    <row r="7" spans="1:17" s="6" customFormat="1" ht="236.25" customHeight="1">
      <c r="A7" s="173"/>
      <c r="B7" s="175"/>
      <c r="C7" s="141" t="s">
        <v>100</v>
      </c>
      <c r="D7" s="141" t="s">
        <v>99</v>
      </c>
      <c r="E7" s="142" t="s">
        <v>101</v>
      </c>
      <c r="F7" s="141" t="s">
        <v>100</v>
      </c>
      <c r="G7" s="141" t="s">
        <v>99</v>
      </c>
      <c r="H7" s="142" t="s">
        <v>101</v>
      </c>
      <c r="I7" s="141" t="s">
        <v>100</v>
      </c>
      <c r="J7" s="141" t="s">
        <v>99</v>
      </c>
      <c r="K7" s="142" t="s">
        <v>101</v>
      </c>
      <c r="L7" s="141" t="s">
        <v>100</v>
      </c>
      <c r="M7" s="141" t="s">
        <v>99</v>
      </c>
      <c r="N7" s="142" t="s">
        <v>101</v>
      </c>
      <c r="O7" s="141" t="s">
        <v>100</v>
      </c>
      <c r="P7" s="141" t="s">
        <v>99</v>
      </c>
      <c r="Q7" s="142" t="s">
        <v>101</v>
      </c>
    </row>
    <row r="8" spans="1:17" s="8" customFormat="1" ht="30" customHeight="1">
      <c r="A8" s="143">
        <v>1</v>
      </c>
      <c r="B8" s="144" t="s">
        <v>4</v>
      </c>
      <c r="C8" s="145">
        <f>C12</f>
        <v>39293</v>
      </c>
      <c r="D8" s="146">
        <v>72.4</v>
      </c>
      <c r="E8" s="147" t="s">
        <v>107</v>
      </c>
      <c r="F8" s="145">
        <f>F12</f>
        <v>54369</v>
      </c>
      <c r="G8" s="148">
        <f>F8/C8/H8*100*100</f>
        <v>133.4</v>
      </c>
      <c r="H8" s="146">
        <v>103.7</v>
      </c>
      <c r="I8" s="145">
        <f>I12</f>
        <v>57042</v>
      </c>
      <c r="J8" s="149">
        <f>I8/F8/K8*100*100</f>
        <v>101.8</v>
      </c>
      <c r="K8" s="146">
        <v>103.1</v>
      </c>
      <c r="L8" s="145">
        <f>L12</f>
        <v>60875</v>
      </c>
      <c r="M8" s="149">
        <f>L8/I8/N8*100*100</f>
        <v>102.7</v>
      </c>
      <c r="N8" s="146">
        <v>103.9</v>
      </c>
      <c r="O8" s="145">
        <f>O12</f>
        <v>64562</v>
      </c>
      <c r="P8" s="148">
        <f>O8/L8/Q8*100*100</f>
        <v>102.1</v>
      </c>
      <c r="Q8" s="149">
        <v>103.9</v>
      </c>
    </row>
    <row r="9" spans="1:17" s="8" customFormat="1" ht="15">
      <c r="A9" s="143"/>
      <c r="B9" s="150" t="s">
        <v>5</v>
      </c>
      <c r="C9" s="151"/>
      <c r="D9" s="152"/>
      <c r="E9" s="147"/>
      <c r="F9" s="151"/>
      <c r="G9" s="146"/>
      <c r="H9" s="146"/>
      <c r="I9" s="151"/>
      <c r="J9" s="149"/>
      <c r="K9" s="146"/>
      <c r="L9" s="151"/>
      <c r="M9" s="149"/>
      <c r="N9" s="146"/>
      <c r="O9" s="151"/>
      <c r="P9" s="149"/>
      <c r="Q9" s="149"/>
    </row>
    <row r="10" spans="1:17" s="6" customFormat="1" ht="14.25">
      <c r="A10" s="153"/>
      <c r="B10" s="154" t="s">
        <v>6</v>
      </c>
      <c r="C10" s="155"/>
      <c r="D10" s="156"/>
      <c r="E10" s="147"/>
      <c r="F10" s="155"/>
      <c r="G10" s="146"/>
      <c r="H10" s="146"/>
      <c r="I10" s="155"/>
      <c r="J10" s="149"/>
      <c r="K10" s="146"/>
      <c r="L10" s="155"/>
      <c r="M10" s="149"/>
      <c r="N10" s="146"/>
      <c r="O10" s="155"/>
      <c r="P10" s="149"/>
      <c r="Q10" s="149"/>
    </row>
    <row r="11" spans="1:17" s="6" customFormat="1" ht="12.75" customHeight="1" hidden="1">
      <c r="A11" s="153"/>
      <c r="B11" s="157" t="s">
        <v>7</v>
      </c>
      <c r="C11" s="155"/>
      <c r="D11" s="156"/>
      <c r="E11" s="147"/>
      <c r="F11" s="155"/>
      <c r="G11" s="146" t="e">
        <f>F11/C11/H11</f>
        <v>#DIV/0!</v>
      </c>
      <c r="H11" s="146">
        <v>103.5</v>
      </c>
      <c r="I11" s="155"/>
      <c r="J11" s="149" t="e">
        <f>I11/F11/K11*100*100</f>
        <v>#DIV/0!</v>
      </c>
      <c r="K11" s="146">
        <v>103.1</v>
      </c>
      <c r="L11" s="155"/>
      <c r="M11" s="149" t="e">
        <f>L11/I11/N11*100*100</f>
        <v>#DIV/0!</v>
      </c>
      <c r="N11" s="146">
        <v>103.9</v>
      </c>
      <c r="O11" s="155"/>
      <c r="P11" s="149" t="e">
        <f>O11/L11/Q11*100*100</f>
        <v>#DIV/0!</v>
      </c>
      <c r="Q11" s="149">
        <v>103.9</v>
      </c>
    </row>
    <row r="12" spans="1:17" s="139" customFormat="1" ht="12.75">
      <c r="A12" s="158"/>
      <c r="B12" s="159" t="s">
        <v>8</v>
      </c>
      <c r="C12" s="160">
        <v>39293</v>
      </c>
      <c r="D12" s="161">
        <v>72.4</v>
      </c>
      <c r="E12" s="162" t="s">
        <v>107</v>
      </c>
      <c r="F12" s="163">
        <f>Поле!I34</f>
        <v>54369</v>
      </c>
      <c r="G12" s="164">
        <f>F12/C12/H12*100*100</f>
        <v>133.4</v>
      </c>
      <c r="H12" s="165">
        <v>103.7</v>
      </c>
      <c r="I12" s="163">
        <f>Поле!E69</f>
        <v>57042</v>
      </c>
      <c r="J12" s="161"/>
      <c r="K12" s="165">
        <v>103.1</v>
      </c>
      <c r="L12" s="163">
        <f>Поле!L69</f>
        <v>60875</v>
      </c>
      <c r="M12" s="161"/>
      <c r="N12" s="165">
        <v>103.9</v>
      </c>
      <c r="O12" s="163">
        <f>Поле!E104</f>
        <v>64562</v>
      </c>
      <c r="P12" s="166">
        <f>O12/L12/Q12*100*100</f>
        <v>102.1</v>
      </c>
      <c r="Q12" s="166">
        <v>103.9</v>
      </c>
    </row>
    <row r="13" spans="1:17" s="6" customFormat="1" ht="12.75" customHeight="1" hidden="1">
      <c r="A13" s="153"/>
      <c r="B13" s="157" t="s">
        <v>9</v>
      </c>
      <c r="C13" s="155"/>
      <c r="D13" s="156"/>
      <c r="E13" s="147"/>
      <c r="F13" s="155"/>
      <c r="G13" s="146" t="e">
        <f>F13/C13/H13</f>
        <v>#DIV/0!</v>
      </c>
      <c r="H13" s="146">
        <v>103.5</v>
      </c>
      <c r="I13" s="155"/>
      <c r="J13" s="149" t="e">
        <f>I13/F13/K13*100*100</f>
        <v>#DIV/0!</v>
      </c>
      <c r="K13" s="146">
        <v>103.1</v>
      </c>
      <c r="L13" s="155"/>
      <c r="M13" s="149" t="e">
        <f>L13/I13/N13*100*100</f>
        <v>#DIV/0!</v>
      </c>
      <c r="N13" s="146">
        <v>103.9</v>
      </c>
      <c r="O13" s="155"/>
      <c r="P13" s="149" t="e">
        <f>O13/L13/Q13*100*100</f>
        <v>#DIV/0!</v>
      </c>
      <c r="Q13" s="149">
        <v>103.9</v>
      </c>
    </row>
    <row r="14" spans="1:17" s="6" customFormat="1" ht="14.25" hidden="1">
      <c r="A14" s="153"/>
      <c r="B14" s="154" t="s">
        <v>13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</row>
    <row r="15" spans="1:17" s="7" customFormat="1" ht="15">
      <c r="A15" s="143"/>
      <c r="B15" s="168"/>
      <c r="C15" s="167">
        <v>0</v>
      </c>
      <c r="D15" s="156"/>
      <c r="E15" s="146"/>
      <c r="F15" s="167"/>
      <c r="G15" s="149"/>
      <c r="H15" s="146"/>
      <c r="I15" s="167"/>
      <c r="J15" s="149"/>
      <c r="K15" s="146"/>
      <c r="L15" s="167"/>
      <c r="M15" s="149"/>
      <c r="N15" s="146"/>
      <c r="O15" s="167"/>
      <c r="P15" s="149"/>
      <c r="Q15" s="149"/>
    </row>
    <row r="16" spans="1:17" s="6" customFormat="1" ht="12.75">
      <c r="A16" s="1"/>
      <c r="I16" s="9"/>
      <c r="J16" s="140"/>
      <c r="K16" s="140"/>
      <c r="L16" s="140"/>
      <c r="M16" s="140"/>
      <c r="N16" s="140"/>
      <c r="O16" s="140"/>
      <c r="P16" s="140"/>
      <c r="Q16" s="140"/>
    </row>
  </sheetData>
  <sheetProtection selectLockedCells="1" selectUnlockedCells="1"/>
  <mergeCells count="11">
    <mergeCell ref="A6:A7"/>
    <mergeCell ref="B6:B7"/>
    <mergeCell ref="C6:E6"/>
    <mergeCell ref="F6:H6"/>
    <mergeCell ref="I6:K6"/>
    <mergeCell ref="L6:N6"/>
    <mergeCell ref="O6:Q6"/>
    <mergeCell ref="P1:Q1"/>
    <mergeCell ref="B2:Q2"/>
    <mergeCell ref="B3:Q3"/>
    <mergeCell ref="B4:Q4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4"/>
  <sheetViews>
    <sheetView showZeros="0" zoomScalePageLayoutView="0" workbookViewId="0" topLeftCell="A1">
      <selection activeCell="A8" sqref="A8"/>
    </sheetView>
  </sheetViews>
  <sheetFormatPr defaultColWidth="9.00390625" defaultRowHeight="12.75"/>
  <cols>
    <col min="1" max="1" width="30.25390625" style="0" customWidth="1"/>
    <col min="2" max="3" width="8.75390625" style="0" customWidth="1"/>
    <col min="4" max="4" width="8.125" style="0" customWidth="1"/>
    <col min="5" max="5" width="8.75390625" style="0" customWidth="1"/>
    <col min="6" max="6" width="8.2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8.00390625" style="0" customWidth="1"/>
    <col min="11" max="12" width="8.375" style="0" customWidth="1"/>
    <col min="13" max="13" width="7.375" style="0" customWidth="1"/>
    <col min="14" max="14" width="8.25390625" style="0" customWidth="1"/>
    <col min="15" max="15" width="7.875" style="0" customWidth="1"/>
  </cols>
  <sheetData>
    <row r="1" ht="12.75">
      <c r="J1" t="s">
        <v>14</v>
      </c>
    </row>
    <row r="2" spans="1:12" ht="12.7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177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0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0" ht="12.75">
      <c r="A6" s="10" t="s">
        <v>18</v>
      </c>
      <c r="B6" s="10"/>
      <c r="C6" s="10"/>
      <c r="D6" s="8" t="s">
        <v>87</v>
      </c>
      <c r="F6" s="8"/>
      <c r="J6" s="8"/>
    </row>
    <row r="7" spans="1:4" ht="12.75">
      <c r="A7" s="10" t="s">
        <v>20</v>
      </c>
      <c r="B7" s="10"/>
      <c r="C7" s="10"/>
      <c r="D7" s="8" t="s">
        <v>88</v>
      </c>
    </row>
    <row r="8" spans="1:3" ht="12.75">
      <c r="A8" s="10"/>
      <c r="B8" s="10"/>
      <c r="C8" s="10"/>
    </row>
    <row r="9" spans="1:12" ht="12.75" customHeight="1">
      <c r="A9" s="179"/>
      <c r="B9" s="180" t="s">
        <v>22</v>
      </c>
      <c r="C9" s="180"/>
      <c r="D9" s="180"/>
      <c r="E9" s="180"/>
      <c r="F9" s="181" t="s">
        <v>23</v>
      </c>
      <c r="G9" s="181"/>
      <c r="H9" s="181"/>
      <c r="I9" s="181"/>
      <c r="J9" s="181"/>
      <c r="K9" s="181"/>
      <c r="L9" s="181"/>
    </row>
    <row r="10" spans="1:12" ht="12.75" customHeight="1">
      <c r="A10" s="179"/>
      <c r="B10" s="11" t="s">
        <v>24</v>
      </c>
      <c r="C10" s="11" t="s">
        <v>25</v>
      </c>
      <c r="D10" s="11" t="s">
        <v>26</v>
      </c>
      <c r="E10" s="12" t="s">
        <v>27</v>
      </c>
      <c r="F10" s="13" t="s">
        <v>24</v>
      </c>
      <c r="G10" s="11" t="s">
        <v>25</v>
      </c>
      <c r="H10" s="11" t="s">
        <v>26</v>
      </c>
      <c r="I10" s="11" t="s">
        <v>27</v>
      </c>
      <c r="J10" s="14" t="s">
        <v>28</v>
      </c>
      <c r="K10" s="15" t="s">
        <v>29</v>
      </c>
      <c r="L10" s="12" t="s">
        <v>30</v>
      </c>
    </row>
    <row r="11" spans="1:12" ht="12.75">
      <c r="A11" s="179"/>
      <c r="B11" s="16" t="s">
        <v>31</v>
      </c>
      <c r="C11" s="16" t="s">
        <v>32</v>
      </c>
      <c r="D11" s="16" t="s">
        <v>32</v>
      </c>
      <c r="E11" s="17" t="s">
        <v>33</v>
      </c>
      <c r="F11" s="18" t="s">
        <v>31</v>
      </c>
      <c r="G11" s="16" t="s">
        <v>32</v>
      </c>
      <c r="H11" s="16" t="s">
        <v>32</v>
      </c>
      <c r="I11" s="16" t="s">
        <v>33</v>
      </c>
      <c r="J11" s="18" t="s">
        <v>34</v>
      </c>
      <c r="K11" s="19" t="s">
        <v>35</v>
      </c>
      <c r="L11" s="17" t="s">
        <v>36</v>
      </c>
    </row>
    <row r="12" spans="1:12" ht="12.75">
      <c r="A12" s="179"/>
      <c r="B12" s="16" t="s">
        <v>37</v>
      </c>
      <c r="C12" s="16" t="s">
        <v>38</v>
      </c>
      <c r="D12" s="16" t="s">
        <v>38</v>
      </c>
      <c r="E12" s="17" t="s">
        <v>38</v>
      </c>
      <c r="F12" s="18" t="s">
        <v>37</v>
      </c>
      <c r="G12" s="16" t="s">
        <v>38</v>
      </c>
      <c r="H12" s="16" t="s">
        <v>38</v>
      </c>
      <c r="I12" s="16" t="s">
        <v>38</v>
      </c>
      <c r="J12" s="18" t="s">
        <v>39</v>
      </c>
      <c r="K12" s="19" t="s">
        <v>40</v>
      </c>
      <c r="L12" s="17" t="s">
        <v>41</v>
      </c>
    </row>
    <row r="13" spans="1:12" ht="12.75">
      <c r="A13" s="179"/>
      <c r="B13" s="20" t="s">
        <v>42</v>
      </c>
      <c r="C13" s="21" t="s">
        <v>42</v>
      </c>
      <c r="D13" s="21" t="s">
        <v>43</v>
      </c>
      <c r="E13" s="22" t="s">
        <v>44</v>
      </c>
      <c r="F13" s="23" t="s">
        <v>42</v>
      </c>
      <c r="G13" s="21" t="s">
        <v>42</v>
      </c>
      <c r="H13" s="21" t="s">
        <v>43</v>
      </c>
      <c r="I13" s="21" t="s">
        <v>44</v>
      </c>
      <c r="J13" s="24" t="s">
        <v>43</v>
      </c>
      <c r="K13" s="20" t="s">
        <v>44</v>
      </c>
      <c r="L13" s="22" t="s">
        <v>45</v>
      </c>
    </row>
    <row r="14" spans="1:12" ht="12.75" customHeight="1">
      <c r="A14" s="25" t="s">
        <v>46</v>
      </c>
      <c r="B14" s="26"/>
      <c r="C14" s="26"/>
      <c r="D14" s="26"/>
      <c r="E14" s="27">
        <f aca="true" t="shared" si="0" ref="E14:E25">C14*D14/1000</f>
        <v>0</v>
      </c>
      <c r="F14" s="28"/>
      <c r="G14" s="26"/>
      <c r="H14" s="26"/>
      <c r="I14" s="29">
        <f aca="true" t="shared" si="1" ref="I14:I25">G14*H14/1000</f>
        <v>0</v>
      </c>
      <c r="J14" s="30">
        <f aca="true" t="shared" si="2" ref="J14:J25">D14</f>
        <v>0</v>
      </c>
      <c r="K14" s="31">
        <f aca="true" t="shared" si="3" ref="K14:K25">J14*G14/1000</f>
        <v>0</v>
      </c>
      <c r="L14" s="32">
        <f aca="true" t="shared" si="4" ref="L14:L34">IF(E14=0,0,K14/E14*100)</f>
        <v>0</v>
      </c>
    </row>
    <row r="15" spans="1:12" ht="12.75" customHeight="1">
      <c r="A15" s="33" t="s">
        <v>47</v>
      </c>
      <c r="B15" s="34"/>
      <c r="C15" s="34"/>
      <c r="D15" s="34"/>
      <c r="E15" s="27">
        <f t="shared" si="0"/>
        <v>0</v>
      </c>
      <c r="F15" s="35"/>
      <c r="G15" s="34"/>
      <c r="H15" s="34"/>
      <c r="I15" s="31">
        <f t="shared" si="1"/>
        <v>0</v>
      </c>
      <c r="J15" s="30">
        <f t="shared" si="2"/>
        <v>0</v>
      </c>
      <c r="K15" s="31">
        <f t="shared" si="3"/>
        <v>0</v>
      </c>
      <c r="L15" s="32">
        <f t="shared" si="4"/>
        <v>0</v>
      </c>
    </row>
    <row r="16" spans="1:12" ht="14.25" customHeight="1">
      <c r="A16" s="33" t="s">
        <v>48</v>
      </c>
      <c r="B16" s="34"/>
      <c r="C16" s="34"/>
      <c r="D16" s="34"/>
      <c r="E16" s="27">
        <f t="shared" si="0"/>
        <v>0</v>
      </c>
      <c r="F16" s="35"/>
      <c r="G16" s="34"/>
      <c r="H16" s="34"/>
      <c r="I16" s="31">
        <f t="shared" si="1"/>
        <v>0</v>
      </c>
      <c r="J16" s="30">
        <f t="shared" si="2"/>
        <v>0</v>
      </c>
      <c r="K16" s="31">
        <f t="shared" si="3"/>
        <v>0</v>
      </c>
      <c r="L16" s="32">
        <f t="shared" si="4"/>
        <v>0</v>
      </c>
    </row>
    <row r="17" spans="1:12" ht="14.25" customHeight="1">
      <c r="A17" s="33" t="s">
        <v>49</v>
      </c>
      <c r="B17" s="34"/>
      <c r="C17" s="34"/>
      <c r="D17" s="34"/>
      <c r="E17" s="27">
        <f t="shared" si="0"/>
        <v>0</v>
      </c>
      <c r="F17" s="35"/>
      <c r="G17" s="34"/>
      <c r="H17" s="34"/>
      <c r="I17" s="31">
        <f t="shared" si="1"/>
        <v>0</v>
      </c>
      <c r="J17" s="30">
        <f t="shared" si="2"/>
        <v>0</v>
      </c>
      <c r="K17" s="31">
        <f t="shared" si="3"/>
        <v>0</v>
      </c>
      <c r="L17" s="32">
        <f t="shared" si="4"/>
        <v>0</v>
      </c>
    </row>
    <row r="18" spans="1:12" ht="14.25" customHeight="1">
      <c r="A18" s="33" t="s">
        <v>50</v>
      </c>
      <c r="B18" s="34"/>
      <c r="C18" s="34"/>
      <c r="D18" s="34"/>
      <c r="E18" s="27">
        <f t="shared" si="0"/>
        <v>0</v>
      </c>
      <c r="F18" s="35"/>
      <c r="G18" s="34"/>
      <c r="H18" s="34"/>
      <c r="I18" s="31">
        <f t="shared" si="1"/>
        <v>0</v>
      </c>
      <c r="J18" s="30">
        <f t="shared" si="2"/>
        <v>0</v>
      </c>
      <c r="K18" s="31">
        <f t="shared" si="3"/>
        <v>0</v>
      </c>
      <c r="L18" s="32">
        <f t="shared" si="4"/>
        <v>0</v>
      </c>
    </row>
    <row r="19" spans="1:12" ht="14.25" customHeight="1">
      <c r="A19" s="33" t="s">
        <v>51</v>
      </c>
      <c r="B19" s="34"/>
      <c r="C19" s="34"/>
      <c r="D19" s="34"/>
      <c r="E19" s="27">
        <f t="shared" si="0"/>
        <v>0</v>
      </c>
      <c r="F19" s="35"/>
      <c r="G19" s="34"/>
      <c r="H19" s="34"/>
      <c r="I19" s="31">
        <f t="shared" si="1"/>
        <v>0</v>
      </c>
      <c r="J19" s="30">
        <f t="shared" si="2"/>
        <v>0</v>
      </c>
      <c r="K19" s="31">
        <f t="shared" si="3"/>
        <v>0</v>
      </c>
      <c r="L19" s="32">
        <f t="shared" si="4"/>
        <v>0</v>
      </c>
    </row>
    <row r="20" spans="1:12" ht="12.75" customHeight="1">
      <c r="A20" s="33" t="s">
        <v>52</v>
      </c>
      <c r="B20" s="34"/>
      <c r="C20" s="34"/>
      <c r="D20" s="34"/>
      <c r="E20" s="27">
        <f t="shared" si="0"/>
        <v>0</v>
      </c>
      <c r="F20" s="35"/>
      <c r="G20" s="34"/>
      <c r="H20" s="34"/>
      <c r="I20" s="31">
        <f t="shared" si="1"/>
        <v>0</v>
      </c>
      <c r="J20" s="30">
        <f t="shared" si="2"/>
        <v>0</v>
      </c>
      <c r="K20" s="31">
        <f t="shared" si="3"/>
        <v>0</v>
      </c>
      <c r="L20" s="32">
        <f t="shared" si="4"/>
        <v>0</v>
      </c>
    </row>
    <row r="21" spans="1:12" ht="12.75" customHeight="1">
      <c r="A21" s="33" t="s">
        <v>53</v>
      </c>
      <c r="B21" s="34"/>
      <c r="C21" s="34"/>
      <c r="D21" s="34"/>
      <c r="E21" s="27">
        <f t="shared" si="0"/>
        <v>0</v>
      </c>
      <c r="F21" s="35"/>
      <c r="G21" s="34"/>
      <c r="H21" s="34"/>
      <c r="I21" s="31">
        <f t="shared" si="1"/>
        <v>0</v>
      </c>
      <c r="J21" s="30">
        <f t="shared" si="2"/>
        <v>0</v>
      </c>
      <c r="K21" s="31">
        <f t="shared" si="3"/>
        <v>0</v>
      </c>
      <c r="L21" s="32">
        <f t="shared" si="4"/>
        <v>0</v>
      </c>
    </row>
    <row r="22" spans="1:12" ht="14.25" customHeight="1">
      <c r="A22" s="33" t="s">
        <v>54</v>
      </c>
      <c r="B22" s="34"/>
      <c r="C22" s="34"/>
      <c r="D22" s="34"/>
      <c r="E22" s="27">
        <f t="shared" si="0"/>
        <v>0</v>
      </c>
      <c r="F22" s="35"/>
      <c r="G22" s="34"/>
      <c r="H22" s="34"/>
      <c r="I22" s="31">
        <f t="shared" si="1"/>
        <v>0</v>
      </c>
      <c r="J22" s="30">
        <f t="shared" si="2"/>
        <v>0</v>
      </c>
      <c r="K22" s="31">
        <f t="shared" si="3"/>
        <v>0</v>
      </c>
      <c r="L22" s="32">
        <f t="shared" si="4"/>
        <v>0</v>
      </c>
    </row>
    <row r="23" spans="1:12" ht="14.25" customHeight="1">
      <c r="A23" s="33" t="s">
        <v>55</v>
      </c>
      <c r="B23" s="34"/>
      <c r="C23" s="34"/>
      <c r="D23" s="34"/>
      <c r="E23" s="27">
        <f t="shared" si="0"/>
        <v>0</v>
      </c>
      <c r="F23" s="35"/>
      <c r="G23" s="34"/>
      <c r="H23" s="34"/>
      <c r="I23" s="31">
        <f t="shared" si="1"/>
        <v>0</v>
      </c>
      <c r="J23" s="30">
        <f t="shared" si="2"/>
        <v>0</v>
      </c>
      <c r="K23" s="31">
        <f t="shared" si="3"/>
        <v>0</v>
      </c>
      <c r="L23" s="32">
        <f t="shared" si="4"/>
        <v>0</v>
      </c>
    </row>
    <row r="24" spans="1:12" ht="14.25" customHeight="1">
      <c r="A24" s="33" t="s">
        <v>56</v>
      </c>
      <c r="B24" s="36"/>
      <c r="C24" s="36"/>
      <c r="D24" s="36"/>
      <c r="E24" s="27">
        <f t="shared" si="0"/>
        <v>0</v>
      </c>
      <c r="F24" s="37"/>
      <c r="G24" s="36"/>
      <c r="H24" s="36"/>
      <c r="I24" s="31">
        <f t="shared" si="1"/>
        <v>0</v>
      </c>
      <c r="J24" s="30">
        <f t="shared" si="2"/>
        <v>0</v>
      </c>
      <c r="K24" s="31">
        <f t="shared" si="3"/>
        <v>0</v>
      </c>
      <c r="L24" s="32">
        <f t="shared" si="4"/>
        <v>0</v>
      </c>
    </row>
    <row r="25" spans="1:12" ht="14.25" customHeight="1">
      <c r="A25" s="33" t="s">
        <v>57</v>
      </c>
      <c r="B25" s="36"/>
      <c r="C25" s="36"/>
      <c r="D25" s="36"/>
      <c r="E25" s="27">
        <f t="shared" si="0"/>
        <v>0</v>
      </c>
      <c r="F25" s="37"/>
      <c r="G25" s="36"/>
      <c r="H25" s="36"/>
      <c r="I25" s="31">
        <f t="shared" si="1"/>
        <v>0</v>
      </c>
      <c r="J25" s="30">
        <f t="shared" si="2"/>
        <v>0</v>
      </c>
      <c r="K25" s="31">
        <f t="shared" si="3"/>
        <v>0</v>
      </c>
      <c r="L25" s="32">
        <f t="shared" si="4"/>
        <v>0</v>
      </c>
    </row>
    <row r="26" spans="1:12" ht="25.5">
      <c r="A26" s="38" t="s">
        <v>58</v>
      </c>
      <c r="B26" s="39" t="s">
        <v>59</v>
      </c>
      <c r="C26" s="39" t="s">
        <v>59</v>
      </c>
      <c r="D26" s="39" t="s">
        <v>59</v>
      </c>
      <c r="E26" s="40"/>
      <c r="F26" s="41" t="s">
        <v>59</v>
      </c>
      <c r="G26" s="39" t="s">
        <v>59</v>
      </c>
      <c r="H26" s="39" t="s">
        <v>59</v>
      </c>
      <c r="I26" s="42"/>
      <c r="J26" s="43" t="s">
        <v>59</v>
      </c>
      <c r="K26" s="42"/>
      <c r="L26" s="32">
        <f t="shared" si="4"/>
        <v>0</v>
      </c>
    </row>
    <row r="27" spans="1:12" ht="36.75" customHeight="1">
      <c r="A27" s="44" t="s">
        <v>60</v>
      </c>
      <c r="B27" s="45" t="s">
        <v>59</v>
      </c>
      <c r="C27" s="45" t="s">
        <v>59</v>
      </c>
      <c r="D27" s="45" t="s">
        <v>59</v>
      </c>
      <c r="E27" s="40"/>
      <c r="F27" s="46" t="s">
        <v>59</v>
      </c>
      <c r="G27" s="45" t="s">
        <v>59</v>
      </c>
      <c r="H27" s="45" t="s">
        <v>59</v>
      </c>
      <c r="I27" s="42"/>
      <c r="J27" s="46" t="s">
        <v>59</v>
      </c>
      <c r="K27" s="42"/>
      <c r="L27" s="32">
        <f t="shared" si="4"/>
        <v>0</v>
      </c>
    </row>
    <row r="28" spans="1:12" ht="38.25" customHeight="1">
      <c r="A28" s="47" t="s">
        <v>61</v>
      </c>
      <c r="B28" s="45" t="s">
        <v>59</v>
      </c>
      <c r="C28" s="45" t="s">
        <v>59</v>
      </c>
      <c r="D28" s="45" t="s">
        <v>59</v>
      </c>
      <c r="E28" s="27">
        <f>SUM(E29:E33)</f>
        <v>0</v>
      </c>
      <c r="F28" s="46" t="s">
        <v>59</v>
      </c>
      <c r="G28" s="45" t="s">
        <v>59</v>
      </c>
      <c r="H28" s="45" t="s">
        <v>59</v>
      </c>
      <c r="I28" s="31">
        <f>SUM(I29:I33)</f>
        <v>0</v>
      </c>
      <c r="J28" s="46" t="s">
        <v>59</v>
      </c>
      <c r="K28" s="31">
        <f>SUM(K29:K33)</f>
        <v>0</v>
      </c>
      <c r="L28" s="32">
        <f t="shared" si="4"/>
        <v>0</v>
      </c>
    </row>
    <row r="29" spans="1:12" ht="12.75">
      <c r="A29" s="48" t="s">
        <v>54</v>
      </c>
      <c r="B29" s="45"/>
      <c r="C29" s="45"/>
      <c r="D29" s="45"/>
      <c r="E29" s="27">
        <f>C29*D29/1000</f>
        <v>0</v>
      </c>
      <c r="F29" s="46"/>
      <c r="G29" s="45"/>
      <c r="H29" s="45"/>
      <c r="I29" s="31">
        <f>G29*H29/1000</f>
        <v>0</v>
      </c>
      <c r="J29" s="30">
        <f>D29</f>
        <v>0</v>
      </c>
      <c r="K29" s="31">
        <f>J29*G29/1000</f>
        <v>0</v>
      </c>
      <c r="L29" s="32">
        <f t="shared" si="4"/>
        <v>0</v>
      </c>
    </row>
    <row r="30" spans="1:12" ht="12.75">
      <c r="A30" s="48" t="s">
        <v>50</v>
      </c>
      <c r="B30" s="45"/>
      <c r="C30" s="45"/>
      <c r="D30" s="45"/>
      <c r="E30" s="27">
        <f>C30*D30/1000</f>
        <v>0</v>
      </c>
      <c r="F30" s="46"/>
      <c r="G30" s="45"/>
      <c r="H30" s="45"/>
      <c r="I30" s="31">
        <f>G30*H30/1000</f>
        <v>0</v>
      </c>
      <c r="J30" s="30">
        <f>D30</f>
        <v>0</v>
      </c>
      <c r="K30" s="31">
        <f>J30*G30/1000</f>
        <v>0</v>
      </c>
      <c r="L30" s="32">
        <f t="shared" si="4"/>
        <v>0</v>
      </c>
    </row>
    <row r="31" spans="1:12" ht="12.75">
      <c r="A31" s="48" t="s">
        <v>51</v>
      </c>
      <c r="B31" s="45"/>
      <c r="C31" s="45"/>
      <c r="D31" s="45"/>
      <c r="E31" s="27">
        <f>C31*D31/1000</f>
        <v>0</v>
      </c>
      <c r="F31" s="46"/>
      <c r="G31" s="45"/>
      <c r="H31" s="45"/>
      <c r="I31" s="31">
        <f>G31*H31/1000</f>
        <v>0</v>
      </c>
      <c r="J31" s="30">
        <f>D31</f>
        <v>0</v>
      </c>
      <c r="K31" s="31">
        <f>J31*G31/1000</f>
        <v>0</v>
      </c>
      <c r="L31" s="32">
        <f t="shared" si="4"/>
        <v>0</v>
      </c>
    </row>
    <row r="32" spans="1:12" ht="12.75">
      <c r="A32" s="48" t="s">
        <v>52</v>
      </c>
      <c r="B32" s="45"/>
      <c r="C32" s="45"/>
      <c r="D32" s="45"/>
      <c r="E32" s="27">
        <f>C32*D32/1000</f>
        <v>0</v>
      </c>
      <c r="F32" s="46"/>
      <c r="G32" s="45"/>
      <c r="H32" s="45"/>
      <c r="I32" s="31">
        <f>G32*H32/1000</f>
        <v>0</v>
      </c>
      <c r="J32" s="30">
        <f>D32</f>
        <v>0</v>
      </c>
      <c r="K32" s="31">
        <f>J32*G32/1000</f>
        <v>0</v>
      </c>
      <c r="L32" s="32">
        <f t="shared" si="4"/>
        <v>0</v>
      </c>
    </row>
    <row r="33" spans="1:12" ht="12.75">
      <c r="A33" s="49" t="s">
        <v>53</v>
      </c>
      <c r="B33" s="50"/>
      <c r="C33" s="50"/>
      <c r="D33" s="50"/>
      <c r="E33" s="51">
        <f>C33*D33/1000</f>
        <v>0</v>
      </c>
      <c r="F33" s="52"/>
      <c r="G33" s="50"/>
      <c r="H33" s="50"/>
      <c r="I33" s="53">
        <f>G33*H33/1000</f>
        <v>0</v>
      </c>
      <c r="J33" s="54">
        <f>D33</f>
        <v>0</v>
      </c>
      <c r="K33" s="53">
        <f>J33*G33/1000</f>
        <v>0</v>
      </c>
      <c r="L33" s="55">
        <f t="shared" si="4"/>
        <v>0</v>
      </c>
    </row>
    <row r="34" spans="1:12" ht="54" customHeight="1">
      <c r="A34" s="56" t="s">
        <v>62</v>
      </c>
      <c r="B34" s="57" t="s">
        <v>59</v>
      </c>
      <c r="C34" s="57" t="s">
        <v>59</v>
      </c>
      <c r="D34" s="57" t="s">
        <v>59</v>
      </c>
      <c r="E34" s="58">
        <f>E14+E15+E16+E18+E19+E20+E21+E22+E23+E26+E27+E28+E25+E17+E24</f>
        <v>0</v>
      </c>
      <c r="F34" s="59" t="s">
        <v>59</v>
      </c>
      <c r="G34" s="57" t="s">
        <v>59</v>
      </c>
      <c r="H34" s="57" t="s">
        <v>59</v>
      </c>
      <c r="I34" s="60">
        <f>I14+I15+I16+I18+I19+I20+I21+I22+I23+I26+I27+I28+I25+I17+I24</f>
        <v>0</v>
      </c>
      <c r="J34" s="59" t="s">
        <v>59</v>
      </c>
      <c r="K34" s="60">
        <f>K14+K15+K16+K18+K19+K20+K21+K22+K23+K26+K27+K28+K25+K17+K24</f>
        <v>0</v>
      </c>
      <c r="L34" s="61">
        <f t="shared" si="4"/>
        <v>0</v>
      </c>
    </row>
    <row r="40" spans="9:14" ht="12.75">
      <c r="I40" s="182" t="s">
        <v>63</v>
      </c>
      <c r="J40" s="182"/>
      <c r="K40" s="182"/>
      <c r="L40" s="182"/>
      <c r="M40" s="182"/>
      <c r="N40" s="182"/>
    </row>
    <row r="41" spans="1:4" ht="12.75">
      <c r="A41" s="6" t="s">
        <v>18</v>
      </c>
      <c r="B41" s="6"/>
      <c r="C41" s="6"/>
      <c r="D41" s="8" t="str">
        <f>D6</f>
        <v>Михайловский с/с</v>
      </c>
    </row>
    <row r="42" spans="1:4" ht="12.75">
      <c r="A42" s="10" t="s">
        <v>20</v>
      </c>
      <c r="D42" s="8" t="str">
        <f>D7</f>
        <v>ООО "Агрохимсервис +"</v>
      </c>
    </row>
    <row r="44" spans="1:15" ht="12.75" customHeight="1">
      <c r="A44" s="179"/>
      <c r="B44" s="180" t="s">
        <v>64</v>
      </c>
      <c r="C44" s="180"/>
      <c r="D44" s="180"/>
      <c r="E44" s="180"/>
      <c r="F44" s="180"/>
      <c r="G44" s="180"/>
      <c r="H44" s="180"/>
      <c r="I44" s="181" t="s">
        <v>65</v>
      </c>
      <c r="J44" s="181"/>
      <c r="K44" s="181"/>
      <c r="L44" s="181"/>
      <c r="M44" s="181"/>
      <c r="N44" s="181"/>
      <c r="O44" s="181"/>
    </row>
    <row r="45" spans="1:15" ht="12.75">
      <c r="A45" s="179"/>
      <c r="B45" s="11" t="s">
        <v>66</v>
      </c>
      <c r="C45" s="11" t="s">
        <v>24</v>
      </c>
      <c r="D45" s="11" t="s">
        <v>26</v>
      </c>
      <c r="E45" s="15" t="s">
        <v>27</v>
      </c>
      <c r="F45" s="11" t="s">
        <v>28</v>
      </c>
      <c r="G45" s="15" t="s">
        <v>29</v>
      </c>
      <c r="H45" s="62" t="s">
        <v>30</v>
      </c>
      <c r="I45" s="14" t="s">
        <v>66</v>
      </c>
      <c r="J45" s="11" t="s">
        <v>24</v>
      </c>
      <c r="K45" s="11" t="s">
        <v>26</v>
      </c>
      <c r="L45" s="15" t="s">
        <v>27</v>
      </c>
      <c r="M45" s="15" t="s">
        <v>28</v>
      </c>
      <c r="N45" s="15" t="s">
        <v>29</v>
      </c>
      <c r="O45" s="62" t="s">
        <v>30</v>
      </c>
    </row>
    <row r="46" spans="1:15" ht="12.75">
      <c r="A46" s="179"/>
      <c r="B46" s="16" t="s">
        <v>67</v>
      </c>
      <c r="C46" s="16" t="s">
        <v>32</v>
      </c>
      <c r="D46" s="16" t="s">
        <v>32</v>
      </c>
      <c r="E46" s="19" t="s">
        <v>33</v>
      </c>
      <c r="F46" s="16" t="s">
        <v>34</v>
      </c>
      <c r="G46" s="19" t="s">
        <v>35</v>
      </c>
      <c r="H46" s="63" t="s">
        <v>36</v>
      </c>
      <c r="I46" s="18" t="s">
        <v>67</v>
      </c>
      <c r="J46" s="16" t="s">
        <v>32</v>
      </c>
      <c r="K46" s="16" t="s">
        <v>32</v>
      </c>
      <c r="L46" s="19" t="s">
        <v>33</v>
      </c>
      <c r="M46" s="19" t="s">
        <v>34</v>
      </c>
      <c r="N46" s="19" t="s">
        <v>35</v>
      </c>
      <c r="O46" s="63" t="s">
        <v>36</v>
      </c>
    </row>
    <row r="47" spans="1:15" ht="12.75">
      <c r="A47" s="179"/>
      <c r="B47" s="16" t="s">
        <v>42</v>
      </c>
      <c r="C47" s="16" t="s">
        <v>38</v>
      </c>
      <c r="D47" s="16" t="s">
        <v>38</v>
      </c>
      <c r="E47" s="19" t="s">
        <v>38</v>
      </c>
      <c r="F47" s="16" t="s">
        <v>39</v>
      </c>
      <c r="G47" s="19" t="s">
        <v>40</v>
      </c>
      <c r="H47" s="63" t="s">
        <v>41</v>
      </c>
      <c r="I47" s="18" t="s">
        <v>42</v>
      </c>
      <c r="J47" s="16" t="s">
        <v>38</v>
      </c>
      <c r="K47" s="16" t="s">
        <v>38</v>
      </c>
      <c r="L47" s="19" t="s">
        <v>38</v>
      </c>
      <c r="M47" s="19" t="s">
        <v>39</v>
      </c>
      <c r="N47" s="19" t="s">
        <v>40</v>
      </c>
      <c r="O47" s="63" t="s">
        <v>41</v>
      </c>
    </row>
    <row r="48" spans="1:15" ht="12.75">
      <c r="A48" s="179"/>
      <c r="B48" s="64"/>
      <c r="C48" s="65" t="s">
        <v>42</v>
      </c>
      <c r="D48" s="21" t="s">
        <v>43</v>
      </c>
      <c r="E48" s="20" t="s">
        <v>44</v>
      </c>
      <c r="F48" s="21" t="s">
        <v>43</v>
      </c>
      <c r="G48" s="20" t="s">
        <v>44</v>
      </c>
      <c r="H48" s="66" t="s">
        <v>45</v>
      </c>
      <c r="I48" s="67"/>
      <c r="J48" s="65" t="s">
        <v>42</v>
      </c>
      <c r="K48" s="21" t="s">
        <v>43</v>
      </c>
      <c r="L48" s="20" t="s">
        <v>44</v>
      </c>
      <c r="M48" s="20" t="s">
        <v>43</v>
      </c>
      <c r="N48" s="20" t="s">
        <v>44</v>
      </c>
      <c r="O48" s="66" t="s">
        <v>45</v>
      </c>
    </row>
    <row r="49" spans="1:15" ht="12.75">
      <c r="A49" s="25" t="s">
        <v>46</v>
      </c>
      <c r="B49" s="26"/>
      <c r="C49" s="26"/>
      <c r="D49" s="26"/>
      <c r="E49" s="29">
        <f aca="true" t="shared" si="5" ref="E49:E60">C49*D49/1000</f>
        <v>0</v>
      </c>
      <c r="F49" s="31">
        <f aca="true" t="shared" si="6" ref="F49:F60">H14</f>
        <v>0</v>
      </c>
      <c r="G49" s="31">
        <f aca="true" t="shared" si="7" ref="G49:G60">F49*C49/1000</f>
        <v>0</v>
      </c>
      <c r="H49" s="32">
        <f aca="true" t="shared" si="8" ref="H49:H69">IF(I14=0,0,G49/I14*100)</f>
        <v>0</v>
      </c>
      <c r="I49" s="28"/>
      <c r="J49" s="26"/>
      <c r="K49" s="26"/>
      <c r="L49" s="29">
        <f aca="true" t="shared" si="9" ref="L49:L60">J49*K49/1000</f>
        <v>0</v>
      </c>
      <c r="M49" s="68">
        <f aca="true" t="shared" si="10" ref="M49:M60">D49</f>
        <v>0</v>
      </c>
      <c r="N49" s="31">
        <f aca="true" t="shared" si="11" ref="N49:N60">M49*J49/1000</f>
        <v>0</v>
      </c>
      <c r="O49" s="32">
        <f aca="true" t="shared" si="12" ref="O49:O69">IF(E49=0,0,N49/E49*100)</f>
        <v>0</v>
      </c>
    </row>
    <row r="50" spans="1:15" ht="12.75">
      <c r="A50" s="33" t="s">
        <v>47</v>
      </c>
      <c r="B50" s="34"/>
      <c r="C50" s="34"/>
      <c r="D50" s="34"/>
      <c r="E50" s="31">
        <f t="shared" si="5"/>
        <v>0</v>
      </c>
      <c r="F50" s="31">
        <f t="shared" si="6"/>
        <v>0</v>
      </c>
      <c r="G50" s="31">
        <f t="shared" si="7"/>
        <v>0</v>
      </c>
      <c r="H50" s="32">
        <f t="shared" si="8"/>
        <v>0</v>
      </c>
      <c r="I50" s="35"/>
      <c r="J50" s="34"/>
      <c r="K50" s="34"/>
      <c r="L50" s="31">
        <f t="shared" si="9"/>
        <v>0</v>
      </c>
      <c r="M50" s="68">
        <f t="shared" si="10"/>
        <v>0</v>
      </c>
      <c r="N50" s="31">
        <f t="shared" si="11"/>
        <v>0</v>
      </c>
      <c r="O50" s="32">
        <f t="shared" si="12"/>
        <v>0</v>
      </c>
    </row>
    <row r="51" spans="1:15" ht="12.75">
      <c r="A51" s="33" t="s">
        <v>48</v>
      </c>
      <c r="B51" s="34"/>
      <c r="C51" s="34"/>
      <c r="D51" s="34"/>
      <c r="E51" s="31">
        <f t="shared" si="5"/>
        <v>0</v>
      </c>
      <c r="F51" s="31">
        <f t="shared" si="6"/>
        <v>0</v>
      </c>
      <c r="G51" s="31">
        <f t="shared" si="7"/>
        <v>0</v>
      </c>
      <c r="H51" s="32">
        <f t="shared" si="8"/>
        <v>0</v>
      </c>
      <c r="I51" s="35"/>
      <c r="J51" s="34"/>
      <c r="K51" s="34"/>
      <c r="L51" s="31">
        <f t="shared" si="9"/>
        <v>0</v>
      </c>
      <c r="M51" s="68">
        <f t="shared" si="10"/>
        <v>0</v>
      </c>
      <c r="N51" s="31">
        <f t="shared" si="11"/>
        <v>0</v>
      </c>
      <c r="O51" s="32">
        <f t="shared" si="12"/>
        <v>0</v>
      </c>
    </row>
    <row r="52" spans="1:15" ht="12.75">
      <c r="A52" s="33" t="s">
        <v>49</v>
      </c>
      <c r="B52" s="34"/>
      <c r="C52" s="34"/>
      <c r="D52" s="34"/>
      <c r="E52" s="31">
        <f t="shared" si="5"/>
        <v>0</v>
      </c>
      <c r="F52" s="31">
        <f t="shared" si="6"/>
        <v>0</v>
      </c>
      <c r="G52" s="31">
        <f t="shared" si="7"/>
        <v>0</v>
      </c>
      <c r="H52" s="32">
        <f t="shared" si="8"/>
        <v>0</v>
      </c>
      <c r="I52" s="35"/>
      <c r="J52" s="34"/>
      <c r="K52" s="34"/>
      <c r="L52" s="31">
        <f t="shared" si="9"/>
        <v>0</v>
      </c>
      <c r="M52" s="68">
        <f t="shared" si="10"/>
        <v>0</v>
      </c>
      <c r="N52" s="31">
        <f t="shared" si="11"/>
        <v>0</v>
      </c>
      <c r="O52" s="32">
        <f t="shared" si="12"/>
        <v>0</v>
      </c>
    </row>
    <row r="53" spans="1:15" ht="12.75">
      <c r="A53" s="33" t="s">
        <v>50</v>
      </c>
      <c r="B53" s="34"/>
      <c r="C53" s="34"/>
      <c r="D53" s="34"/>
      <c r="E53" s="31">
        <f t="shared" si="5"/>
        <v>0</v>
      </c>
      <c r="F53" s="31">
        <f t="shared" si="6"/>
        <v>0</v>
      </c>
      <c r="G53" s="31">
        <f t="shared" si="7"/>
        <v>0</v>
      </c>
      <c r="H53" s="32">
        <f t="shared" si="8"/>
        <v>0</v>
      </c>
      <c r="I53" s="35"/>
      <c r="J53" s="34"/>
      <c r="K53" s="34"/>
      <c r="L53" s="31">
        <f t="shared" si="9"/>
        <v>0</v>
      </c>
      <c r="M53" s="68">
        <f t="shared" si="10"/>
        <v>0</v>
      </c>
      <c r="N53" s="31">
        <f t="shared" si="11"/>
        <v>0</v>
      </c>
      <c r="O53" s="32">
        <f t="shared" si="12"/>
        <v>0</v>
      </c>
    </row>
    <row r="54" spans="1:15" ht="12.75">
      <c r="A54" s="33" t="s">
        <v>51</v>
      </c>
      <c r="B54" s="34"/>
      <c r="C54" s="34"/>
      <c r="D54" s="34"/>
      <c r="E54" s="31">
        <f t="shared" si="5"/>
        <v>0</v>
      </c>
      <c r="F54" s="31">
        <f t="shared" si="6"/>
        <v>0</v>
      </c>
      <c r="G54" s="31">
        <f t="shared" si="7"/>
        <v>0</v>
      </c>
      <c r="H54" s="32">
        <f t="shared" si="8"/>
        <v>0</v>
      </c>
      <c r="I54" s="35"/>
      <c r="J54" s="34"/>
      <c r="K54" s="34"/>
      <c r="L54" s="31">
        <f t="shared" si="9"/>
        <v>0</v>
      </c>
      <c r="M54" s="68">
        <f t="shared" si="10"/>
        <v>0</v>
      </c>
      <c r="N54" s="31">
        <f t="shared" si="11"/>
        <v>0</v>
      </c>
      <c r="O54" s="32">
        <f t="shared" si="12"/>
        <v>0</v>
      </c>
    </row>
    <row r="55" spans="1:15" ht="12.75">
      <c r="A55" s="33" t="s">
        <v>52</v>
      </c>
      <c r="B55" s="34"/>
      <c r="C55" s="34"/>
      <c r="D55" s="34"/>
      <c r="E55" s="31">
        <f t="shared" si="5"/>
        <v>0</v>
      </c>
      <c r="F55" s="31">
        <f t="shared" si="6"/>
        <v>0</v>
      </c>
      <c r="G55" s="31">
        <f t="shared" si="7"/>
        <v>0</v>
      </c>
      <c r="H55" s="32">
        <f t="shared" si="8"/>
        <v>0</v>
      </c>
      <c r="I55" s="35"/>
      <c r="J55" s="34"/>
      <c r="K55" s="34"/>
      <c r="L55" s="31">
        <f t="shared" si="9"/>
        <v>0</v>
      </c>
      <c r="M55" s="68">
        <f t="shared" si="10"/>
        <v>0</v>
      </c>
      <c r="N55" s="31">
        <f t="shared" si="11"/>
        <v>0</v>
      </c>
      <c r="O55" s="32">
        <f t="shared" si="12"/>
        <v>0</v>
      </c>
    </row>
    <row r="56" spans="1:15" ht="12.75">
      <c r="A56" s="33" t="s">
        <v>53</v>
      </c>
      <c r="B56" s="34"/>
      <c r="C56" s="34"/>
      <c r="D56" s="34"/>
      <c r="E56" s="31">
        <f t="shared" si="5"/>
        <v>0</v>
      </c>
      <c r="F56" s="31">
        <f t="shared" si="6"/>
        <v>0</v>
      </c>
      <c r="G56" s="31">
        <f t="shared" si="7"/>
        <v>0</v>
      </c>
      <c r="H56" s="32">
        <f t="shared" si="8"/>
        <v>0</v>
      </c>
      <c r="I56" s="35"/>
      <c r="J56" s="34"/>
      <c r="K56" s="34"/>
      <c r="L56" s="31">
        <f t="shared" si="9"/>
        <v>0</v>
      </c>
      <c r="M56" s="68">
        <f t="shared" si="10"/>
        <v>0</v>
      </c>
      <c r="N56" s="31">
        <f t="shared" si="11"/>
        <v>0</v>
      </c>
      <c r="O56" s="32">
        <f t="shared" si="12"/>
        <v>0</v>
      </c>
    </row>
    <row r="57" spans="1:15" ht="12.75">
      <c r="A57" s="33" t="s">
        <v>54</v>
      </c>
      <c r="B57" s="34"/>
      <c r="C57" s="34"/>
      <c r="D57" s="34"/>
      <c r="E57" s="31">
        <f t="shared" si="5"/>
        <v>0</v>
      </c>
      <c r="F57" s="31">
        <f t="shared" si="6"/>
        <v>0</v>
      </c>
      <c r="G57" s="31">
        <f t="shared" si="7"/>
        <v>0</v>
      </c>
      <c r="H57" s="32">
        <f t="shared" si="8"/>
        <v>0</v>
      </c>
      <c r="I57" s="35"/>
      <c r="J57" s="34"/>
      <c r="K57" s="34"/>
      <c r="L57" s="31">
        <f t="shared" si="9"/>
        <v>0</v>
      </c>
      <c r="M57" s="68">
        <f t="shared" si="10"/>
        <v>0</v>
      </c>
      <c r="N57" s="31">
        <f t="shared" si="11"/>
        <v>0</v>
      </c>
      <c r="O57" s="32">
        <f t="shared" si="12"/>
        <v>0</v>
      </c>
    </row>
    <row r="58" spans="1:15" ht="12.75">
      <c r="A58" s="33" t="s">
        <v>55</v>
      </c>
      <c r="B58" s="34"/>
      <c r="C58" s="34"/>
      <c r="D58" s="34"/>
      <c r="E58" s="31">
        <f t="shared" si="5"/>
        <v>0</v>
      </c>
      <c r="F58" s="31">
        <f t="shared" si="6"/>
        <v>0</v>
      </c>
      <c r="G58" s="31">
        <f t="shared" si="7"/>
        <v>0</v>
      </c>
      <c r="H58" s="32">
        <f t="shared" si="8"/>
        <v>0</v>
      </c>
      <c r="I58" s="35"/>
      <c r="J58" s="34"/>
      <c r="K58" s="34"/>
      <c r="L58" s="31">
        <f t="shared" si="9"/>
        <v>0</v>
      </c>
      <c r="M58" s="68">
        <f t="shared" si="10"/>
        <v>0</v>
      </c>
      <c r="N58" s="31">
        <f t="shared" si="11"/>
        <v>0</v>
      </c>
      <c r="O58" s="32">
        <f t="shared" si="12"/>
        <v>0</v>
      </c>
    </row>
    <row r="59" spans="1:15" ht="12.75">
      <c r="A59" s="33" t="s">
        <v>56</v>
      </c>
      <c r="B59" s="36"/>
      <c r="C59" s="36"/>
      <c r="D59" s="36"/>
      <c r="E59" s="31">
        <f t="shared" si="5"/>
        <v>0</v>
      </c>
      <c r="F59" s="31">
        <f t="shared" si="6"/>
        <v>0</v>
      </c>
      <c r="G59" s="31">
        <f t="shared" si="7"/>
        <v>0</v>
      </c>
      <c r="H59" s="32">
        <f t="shared" si="8"/>
        <v>0</v>
      </c>
      <c r="I59" s="37"/>
      <c r="J59" s="36"/>
      <c r="K59" s="36"/>
      <c r="L59" s="31">
        <f t="shared" si="9"/>
        <v>0</v>
      </c>
      <c r="M59" s="68">
        <f t="shared" si="10"/>
        <v>0</v>
      </c>
      <c r="N59" s="31">
        <f t="shared" si="11"/>
        <v>0</v>
      </c>
      <c r="O59" s="32">
        <f t="shared" si="12"/>
        <v>0</v>
      </c>
    </row>
    <row r="60" spans="1:15" ht="12.75">
      <c r="A60" s="33" t="s">
        <v>57</v>
      </c>
      <c r="B60" s="36"/>
      <c r="C60" s="36"/>
      <c r="D60" s="36"/>
      <c r="E60" s="31">
        <f t="shared" si="5"/>
        <v>0</v>
      </c>
      <c r="F60" s="31">
        <f t="shared" si="6"/>
        <v>0</v>
      </c>
      <c r="G60" s="31">
        <f t="shared" si="7"/>
        <v>0</v>
      </c>
      <c r="H60" s="32">
        <f t="shared" si="8"/>
        <v>0</v>
      </c>
      <c r="I60" s="37"/>
      <c r="J60" s="36"/>
      <c r="K60" s="36"/>
      <c r="L60" s="31">
        <f t="shared" si="9"/>
        <v>0</v>
      </c>
      <c r="M60" s="68">
        <f t="shared" si="10"/>
        <v>0</v>
      </c>
      <c r="N60" s="31">
        <f t="shared" si="11"/>
        <v>0</v>
      </c>
      <c r="O60" s="32">
        <f t="shared" si="12"/>
        <v>0</v>
      </c>
    </row>
    <row r="61" spans="1:15" ht="25.5">
      <c r="A61" s="38" t="s">
        <v>58</v>
      </c>
      <c r="B61" s="39" t="s">
        <v>59</v>
      </c>
      <c r="C61" s="39" t="s">
        <v>59</v>
      </c>
      <c r="D61" s="39" t="s">
        <v>59</v>
      </c>
      <c r="E61" s="42"/>
      <c r="F61" s="39" t="s">
        <v>59</v>
      </c>
      <c r="G61" s="42"/>
      <c r="H61" s="32">
        <f t="shared" si="8"/>
        <v>0</v>
      </c>
      <c r="I61" s="43" t="s">
        <v>59</v>
      </c>
      <c r="J61" s="39" t="s">
        <v>59</v>
      </c>
      <c r="K61" s="39" t="s">
        <v>59</v>
      </c>
      <c r="L61" s="42"/>
      <c r="M61" s="69" t="s">
        <v>59</v>
      </c>
      <c r="N61" s="42"/>
      <c r="O61" s="32">
        <f t="shared" si="12"/>
        <v>0</v>
      </c>
    </row>
    <row r="62" spans="1:15" ht="37.5" customHeight="1">
      <c r="A62" s="44" t="s">
        <v>68</v>
      </c>
      <c r="B62" s="45" t="s">
        <v>59</v>
      </c>
      <c r="C62" s="45" t="s">
        <v>59</v>
      </c>
      <c r="D62" s="45" t="s">
        <v>59</v>
      </c>
      <c r="E62" s="42"/>
      <c r="F62" s="45" t="s">
        <v>59</v>
      </c>
      <c r="G62" s="42"/>
      <c r="H62" s="32">
        <f t="shared" si="8"/>
        <v>0</v>
      </c>
      <c r="I62" s="46" t="s">
        <v>59</v>
      </c>
      <c r="J62" s="45" t="s">
        <v>59</v>
      </c>
      <c r="K62" s="45" t="s">
        <v>59</v>
      </c>
      <c r="L62" s="42"/>
      <c r="M62" s="70" t="s">
        <v>59</v>
      </c>
      <c r="N62" s="42"/>
      <c r="O62" s="32">
        <f t="shared" si="12"/>
        <v>0</v>
      </c>
    </row>
    <row r="63" spans="1:15" ht="38.25" customHeight="1">
      <c r="A63" s="44" t="s">
        <v>69</v>
      </c>
      <c r="B63" s="45" t="s">
        <v>59</v>
      </c>
      <c r="C63" s="45" t="s">
        <v>59</v>
      </c>
      <c r="D63" s="45" t="s">
        <v>59</v>
      </c>
      <c r="E63" s="31">
        <f>SUM(E64:E68)</f>
        <v>0</v>
      </c>
      <c r="F63" s="45" t="s">
        <v>59</v>
      </c>
      <c r="G63" s="31">
        <f>SUM(G64:G68)</f>
        <v>0</v>
      </c>
      <c r="H63" s="32">
        <f t="shared" si="8"/>
        <v>0</v>
      </c>
      <c r="I63" s="46" t="s">
        <v>59</v>
      </c>
      <c r="J63" s="45" t="s">
        <v>59</v>
      </c>
      <c r="K63" s="45" t="s">
        <v>59</v>
      </c>
      <c r="L63" s="31">
        <f>SUM(L64:L68)</f>
        <v>0</v>
      </c>
      <c r="M63" s="70" t="s">
        <v>59</v>
      </c>
      <c r="N63" s="31">
        <f>SUM(N64:N68)</f>
        <v>0</v>
      </c>
      <c r="O63" s="32">
        <f t="shared" si="12"/>
        <v>0</v>
      </c>
    </row>
    <row r="64" spans="1:15" ht="12.75">
      <c r="A64" s="48" t="s">
        <v>54</v>
      </c>
      <c r="B64" s="45"/>
      <c r="C64" s="45"/>
      <c r="D64" s="45"/>
      <c r="E64" s="31">
        <f>C64*D64/1000</f>
        <v>0</v>
      </c>
      <c r="F64" s="31">
        <f>H29</f>
        <v>0</v>
      </c>
      <c r="G64" s="31">
        <f>F64*C64/1000</f>
        <v>0</v>
      </c>
      <c r="H64" s="32">
        <f t="shared" si="8"/>
        <v>0</v>
      </c>
      <c r="I64" s="46"/>
      <c r="J64" s="45"/>
      <c r="K64" s="45"/>
      <c r="L64" s="31">
        <f>J64*K64/1000</f>
        <v>0</v>
      </c>
      <c r="M64" s="68">
        <f>D64</f>
        <v>0</v>
      </c>
      <c r="N64" s="31">
        <f>M64*J64/1000</f>
        <v>0</v>
      </c>
      <c r="O64" s="32">
        <f t="shared" si="12"/>
        <v>0</v>
      </c>
    </row>
    <row r="65" spans="1:15" ht="12.75">
      <c r="A65" s="48" t="s">
        <v>50</v>
      </c>
      <c r="B65" s="45"/>
      <c r="C65" s="45"/>
      <c r="D65" s="45"/>
      <c r="E65" s="31">
        <f>C65*D65/1000</f>
        <v>0</v>
      </c>
      <c r="F65" s="31">
        <f>H30</f>
        <v>0</v>
      </c>
      <c r="G65" s="31">
        <f>F65*C65/1000</f>
        <v>0</v>
      </c>
      <c r="H65" s="32">
        <f t="shared" si="8"/>
        <v>0</v>
      </c>
      <c r="I65" s="46"/>
      <c r="J65" s="45"/>
      <c r="K65" s="45"/>
      <c r="L65" s="31">
        <f>J65*K65/1000</f>
        <v>0</v>
      </c>
      <c r="M65" s="68">
        <f>D65</f>
        <v>0</v>
      </c>
      <c r="N65" s="31">
        <f>M65*J65/1000</f>
        <v>0</v>
      </c>
      <c r="O65" s="32">
        <f t="shared" si="12"/>
        <v>0</v>
      </c>
    </row>
    <row r="66" spans="1:15" ht="12.75">
      <c r="A66" s="48" t="s">
        <v>51</v>
      </c>
      <c r="B66" s="45"/>
      <c r="C66" s="45"/>
      <c r="D66" s="45"/>
      <c r="E66" s="31">
        <f>C66*D66/1000</f>
        <v>0</v>
      </c>
      <c r="F66" s="31">
        <f>H31</f>
        <v>0</v>
      </c>
      <c r="G66" s="31">
        <f>F66*C66/1000</f>
        <v>0</v>
      </c>
      <c r="H66" s="32">
        <f t="shared" si="8"/>
        <v>0</v>
      </c>
      <c r="I66" s="46"/>
      <c r="J66" s="45"/>
      <c r="K66" s="45"/>
      <c r="L66" s="31">
        <f>J66*K66/1000</f>
        <v>0</v>
      </c>
      <c r="M66" s="68">
        <f>D66</f>
        <v>0</v>
      </c>
      <c r="N66" s="31">
        <f>M66*J66/1000</f>
        <v>0</v>
      </c>
      <c r="O66" s="32">
        <f t="shared" si="12"/>
        <v>0</v>
      </c>
    </row>
    <row r="67" spans="1:15" ht="12.75">
      <c r="A67" s="48" t="s">
        <v>52</v>
      </c>
      <c r="B67" s="45"/>
      <c r="C67" s="45"/>
      <c r="D67" s="45"/>
      <c r="E67" s="31">
        <f>C67*D67/1000</f>
        <v>0</v>
      </c>
      <c r="F67" s="31">
        <f>H32</f>
        <v>0</v>
      </c>
      <c r="G67" s="31">
        <f>F67*C67/1000</f>
        <v>0</v>
      </c>
      <c r="H67" s="32">
        <f t="shared" si="8"/>
        <v>0</v>
      </c>
      <c r="I67" s="46"/>
      <c r="J67" s="45"/>
      <c r="K67" s="45"/>
      <c r="L67" s="31">
        <f>J67*K67/1000</f>
        <v>0</v>
      </c>
      <c r="M67" s="68">
        <f>D67</f>
        <v>0</v>
      </c>
      <c r="N67" s="31">
        <f>M67*J67/1000</f>
        <v>0</v>
      </c>
      <c r="O67" s="32">
        <f t="shared" si="12"/>
        <v>0</v>
      </c>
    </row>
    <row r="68" spans="1:15" ht="12.75">
      <c r="A68" s="49" t="s">
        <v>53</v>
      </c>
      <c r="B68" s="50"/>
      <c r="C68" s="50"/>
      <c r="D68" s="50"/>
      <c r="E68" s="53">
        <f>C68*D68/1000</f>
        <v>0</v>
      </c>
      <c r="F68" s="31">
        <f>H33</f>
        <v>0</v>
      </c>
      <c r="G68" s="53">
        <f>F68*C68/1000</f>
        <v>0</v>
      </c>
      <c r="H68" s="55">
        <f t="shared" si="8"/>
        <v>0</v>
      </c>
      <c r="I68" s="52"/>
      <c r="J68" s="50"/>
      <c r="K68" s="50"/>
      <c r="L68" s="53">
        <f>J68*K68/1000</f>
        <v>0</v>
      </c>
      <c r="M68" s="68">
        <f>D68</f>
        <v>0</v>
      </c>
      <c r="N68" s="53">
        <f>M68*J68/1000</f>
        <v>0</v>
      </c>
      <c r="O68" s="55">
        <f t="shared" si="12"/>
        <v>0</v>
      </c>
    </row>
    <row r="69" spans="1:15" ht="54.75" customHeight="1">
      <c r="A69" s="56" t="s">
        <v>70</v>
      </c>
      <c r="B69" s="57" t="s">
        <v>59</v>
      </c>
      <c r="C69" s="57" t="s">
        <v>59</v>
      </c>
      <c r="D69" s="57" t="s">
        <v>59</v>
      </c>
      <c r="E69" s="60">
        <f>E49+E50+E51+E53+E54+E55+E56+E57+E58+E61+E62+E63+E52+E60+E59</f>
        <v>0</v>
      </c>
      <c r="F69" s="57" t="s">
        <v>59</v>
      </c>
      <c r="G69" s="60">
        <f>G49+G50+G51+G53+G54+G55+G56+G57+G58+G61+G62+G63+G52+G60+G59</f>
        <v>0</v>
      </c>
      <c r="H69" s="61">
        <f t="shared" si="8"/>
        <v>0</v>
      </c>
      <c r="I69" s="59" t="s">
        <v>59</v>
      </c>
      <c r="J69" s="57" t="s">
        <v>59</v>
      </c>
      <c r="K69" s="57" t="s">
        <v>59</v>
      </c>
      <c r="L69" s="60">
        <f>L49+L50+L51+L53+L54+L55+L56+L57+L58+L61+L62+L63+L52+L60+L59</f>
        <v>0</v>
      </c>
      <c r="M69" s="71" t="s">
        <v>59</v>
      </c>
      <c r="N69" s="60">
        <f>N49+N50+N51+N53+N54+N55+N56+N57+N58+N61+N62+N63+N52+N60+N59</f>
        <v>0</v>
      </c>
      <c r="O69" s="61">
        <f t="shared" si="12"/>
        <v>0</v>
      </c>
    </row>
    <row r="70" spans="1:13" ht="15" customHeight="1">
      <c r="A70" s="72"/>
      <c r="B70" s="9"/>
      <c r="C70" s="9"/>
      <c r="D70" s="73"/>
      <c r="E70" s="9"/>
      <c r="F70" s="73"/>
      <c r="G70" s="73"/>
      <c r="H70" s="9"/>
      <c r="I70" s="9"/>
      <c r="J70" s="73"/>
      <c r="K70" s="9"/>
      <c r="L70" s="73"/>
      <c r="M70" s="73"/>
    </row>
    <row r="71" spans="1:13" ht="15" customHeight="1">
      <c r="A71" s="74"/>
      <c r="B71" s="9"/>
      <c r="C71" s="9"/>
      <c r="D71" s="73"/>
      <c r="E71" s="9"/>
      <c r="F71" s="73"/>
      <c r="G71" s="73"/>
      <c r="H71" s="9"/>
      <c r="I71" s="9"/>
      <c r="J71" s="73"/>
      <c r="K71" s="9"/>
      <c r="L71" s="73"/>
      <c r="M71" s="73"/>
    </row>
    <row r="74" spans="3:8" ht="12.75">
      <c r="C74" s="182" t="s">
        <v>63</v>
      </c>
      <c r="D74" s="182"/>
      <c r="E74" s="182"/>
      <c r="F74" s="182"/>
      <c r="G74" s="182"/>
      <c r="H74" s="182"/>
    </row>
    <row r="76" spans="1:9" ht="12.75">
      <c r="A76" s="6" t="s">
        <v>18</v>
      </c>
      <c r="D76" s="8" t="str">
        <f>D6</f>
        <v>Михайловский с/с</v>
      </c>
      <c r="E76" s="8"/>
      <c r="F76" s="75"/>
      <c r="G76" s="75"/>
      <c r="H76" s="75"/>
      <c r="I76" s="75"/>
    </row>
    <row r="77" spans="1:10" ht="12.75">
      <c r="A77" s="10" t="s">
        <v>20</v>
      </c>
      <c r="D77" s="8" t="str">
        <f>D7</f>
        <v>ООО "Агрохимсервис +"</v>
      </c>
      <c r="I77" s="73"/>
      <c r="J77" s="73"/>
    </row>
    <row r="78" spans="1:10" ht="12.75">
      <c r="A78" s="10"/>
      <c r="I78" s="73"/>
      <c r="J78" s="73"/>
    </row>
    <row r="79" spans="1:10" ht="12.75" customHeight="1">
      <c r="A79" s="179"/>
      <c r="B79" s="180" t="s">
        <v>71</v>
      </c>
      <c r="C79" s="180"/>
      <c r="D79" s="180"/>
      <c r="E79" s="180"/>
      <c r="F79" s="180"/>
      <c r="G79" s="180"/>
      <c r="H79" s="180"/>
      <c r="I79" s="73"/>
      <c r="J79" s="73"/>
    </row>
    <row r="80" spans="1:10" ht="12.75">
      <c r="A80" s="179"/>
      <c r="B80" s="11" t="s">
        <v>66</v>
      </c>
      <c r="C80" s="11" t="s">
        <v>24</v>
      </c>
      <c r="D80" s="11" t="s">
        <v>26</v>
      </c>
      <c r="E80" s="15" t="s">
        <v>27</v>
      </c>
      <c r="F80" s="11" t="s">
        <v>28</v>
      </c>
      <c r="G80" s="15" t="s">
        <v>29</v>
      </c>
      <c r="H80" s="62" t="s">
        <v>30</v>
      </c>
      <c r="I80" s="73"/>
      <c r="J80" s="73"/>
    </row>
    <row r="81" spans="1:10" ht="12.75">
      <c r="A81" s="179"/>
      <c r="B81" s="16" t="s">
        <v>67</v>
      </c>
      <c r="C81" s="16" t="s">
        <v>32</v>
      </c>
      <c r="D81" s="16" t="s">
        <v>32</v>
      </c>
      <c r="E81" s="19" t="s">
        <v>33</v>
      </c>
      <c r="F81" s="16" t="s">
        <v>34</v>
      </c>
      <c r="G81" s="19" t="s">
        <v>35</v>
      </c>
      <c r="H81" s="63" t="s">
        <v>36</v>
      </c>
      <c r="I81" s="73"/>
      <c r="J81" s="73"/>
    </row>
    <row r="82" spans="1:10" ht="12.75">
      <c r="A82" s="179"/>
      <c r="B82" s="16" t="s">
        <v>42</v>
      </c>
      <c r="C82" s="16" t="s">
        <v>38</v>
      </c>
      <c r="D82" s="16" t="s">
        <v>38</v>
      </c>
      <c r="E82" s="19" t="s">
        <v>38</v>
      </c>
      <c r="F82" s="16" t="s">
        <v>39</v>
      </c>
      <c r="G82" s="19" t="s">
        <v>40</v>
      </c>
      <c r="H82" s="63" t="s">
        <v>41</v>
      </c>
      <c r="I82" s="73"/>
      <c r="J82" s="73"/>
    </row>
    <row r="83" spans="1:10" ht="12.75">
      <c r="A83" s="179"/>
      <c r="B83" s="64"/>
      <c r="C83" s="65" t="s">
        <v>42</v>
      </c>
      <c r="D83" s="21" t="s">
        <v>43</v>
      </c>
      <c r="E83" s="20" t="s">
        <v>44</v>
      </c>
      <c r="F83" s="21" t="s">
        <v>43</v>
      </c>
      <c r="G83" s="20" t="s">
        <v>44</v>
      </c>
      <c r="H83" s="66" t="s">
        <v>45</v>
      </c>
      <c r="I83" s="73"/>
      <c r="J83" s="73"/>
    </row>
    <row r="84" spans="1:10" ht="12.75">
      <c r="A84" s="25" t="s">
        <v>46</v>
      </c>
      <c r="B84" s="26"/>
      <c r="C84" s="26"/>
      <c r="D84" s="26"/>
      <c r="E84" s="29">
        <f>C84*D84/1000</f>
        <v>0</v>
      </c>
      <c r="F84" s="31">
        <f>K49</f>
        <v>0</v>
      </c>
      <c r="G84" s="31">
        <f>F84*C84/1000</f>
        <v>0</v>
      </c>
      <c r="H84" s="32">
        <f>IF(L49=0,0,G84/L49*100)</f>
        <v>0</v>
      </c>
      <c r="I84" s="73"/>
      <c r="J84" s="73"/>
    </row>
    <row r="85" spans="1:10" ht="12.75">
      <c r="A85" s="33" t="s">
        <v>47</v>
      </c>
      <c r="B85" s="34"/>
      <c r="C85" s="34"/>
      <c r="D85" s="34"/>
      <c r="E85" s="31">
        <f>C85*D85/1000</f>
        <v>0</v>
      </c>
      <c r="F85" s="31">
        <f>K50</f>
        <v>0</v>
      </c>
      <c r="G85" s="31">
        <f>F85*C85/1000</f>
        <v>0</v>
      </c>
      <c r="H85" s="32">
        <f>IF(L50=0,0,G85/L50*100)</f>
        <v>0</v>
      </c>
      <c r="I85" s="73"/>
      <c r="J85" s="73"/>
    </row>
    <row r="86" spans="1:10" ht="12.75">
      <c r="A86" s="33" t="s">
        <v>48</v>
      </c>
      <c r="B86" s="34"/>
      <c r="C86" s="34"/>
      <c r="D86" s="34"/>
      <c r="E86" s="31">
        <f>C86*D86/1000</f>
        <v>0</v>
      </c>
      <c r="F86" s="31">
        <f>K51</f>
        <v>0</v>
      </c>
      <c r="G86" s="31">
        <f>F86*C86/1000</f>
        <v>0</v>
      </c>
      <c r="H86" s="32">
        <f>IF(L51=0,0,G86/L51*100)</f>
        <v>0</v>
      </c>
      <c r="I86" s="73"/>
      <c r="J86" s="73"/>
    </row>
    <row r="87" spans="1:10" ht="12.75">
      <c r="A87" s="33" t="s">
        <v>49</v>
      </c>
      <c r="B87" s="34"/>
      <c r="C87" s="34"/>
      <c r="D87" s="34"/>
      <c r="E87" s="31"/>
      <c r="F87" s="31"/>
      <c r="G87" s="31"/>
      <c r="H87" s="32"/>
      <c r="I87" s="73"/>
      <c r="J87" s="73"/>
    </row>
    <row r="88" spans="1:10" ht="12.75">
      <c r="A88" s="33" t="s">
        <v>50</v>
      </c>
      <c r="B88" s="34"/>
      <c r="C88" s="34"/>
      <c r="D88" s="34"/>
      <c r="E88" s="31">
        <f aca="true" t="shared" si="13" ref="E88:E95">C88*D88/1000</f>
        <v>0</v>
      </c>
      <c r="F88" s="31">
        <f aca="true" t="shared" si="14" ref="F88:F95">K53</f>
        <v>0</v>
      </c>
      <c r="G88" s="31">
        <f aca="true" t="shared" si="15" ref="G88:G95">F88*C88/1000</f>
        <v>0</v>
      </c>
      <c r="H88" s="32">
        <f aca="true" t="shared" si="16" ref="H88:H104">IF(L53=0,0,G88/L53*100)</f>
        <v>0</v>
      </c>
      <c r="I88" s="73"/>
      <c r="J88" s="73"/>
    </row>
    <row r="89" spans="1:10" ht="12.75">
      <c r="A89" s="33" t="s">
        <v>51</v>
      </c>
      <c r="B89" s="34"/>
      <c r="C89" s="34"/>
      <c r="D89" s="34"/>
      <c r="E89" s="31">
        <f t="shared" si="13"/>
        <v>0</v>
      </c>
      <c r="F89" s="31">
        <f t="shared" si="14"/>
        <v>0</v>
      </c>
      <c r="G89" s="31">
        <f t="shared" si="15"/>
        <v>0</v>
      </c>
      <c r="H89" s="32">
        <f t="shared" si="16"/>
        <v>0</v>
      </c>
      <c r="I89" s="73"/>
      <c r="J89" s="73"/>
    </row>
    <row r="90" spans="1:10" ht="12.75">
      <c r="A90" s="33" t="s">
        <v>52</v>
      </c>
      <c r="B90" s="34"/>
      <c r="C90" s="34"/>
      <c r="D90" s="34"/>
      <c r="E90" s="31">
        <f t="shared" si="13"/>
        <v>0</v>
      </c>
      <c r="F90" s="31">
        <f t="shared" si="14"/>
        <v>0</v>
      </c>
      <c r="G90" s="31">
        <f t="shared" si="15"/>
        <v>0</v>
      </c>
      <c r="H90" s="32">
        <f t="shared" si="16"/>
        <v>0</v>
      </c>
      <c r="I90" s="73"/>
      <c r="J90" s="73"/>
    </row>
    <row r="91" spans="1:10" ht="12.75">
      <c r="A91" s="33" t="s">
        <v>53</v>
      </c>
      <c r="B91" s="34"/>
      <c r="C91" s="34"/>
      <c r="D91" s="34"/>
      <c r="E91" s="31">
        <f t="shared" si="13"/>
        <v>0</v>
      </c>
      <c r="F91" s="31">
        <f t="shared" si="14"/>
        <v>0</v>
      </c>
      <c r="G91" s="31">
        <f t="shared" si="15"/>
        <v>0</v>
      </c>
      <c r="H91" s="32">
        <f t="shared" si="16"/>
        <v>0</v>
      </c>
      <c r="I91" s="73"/>
      <c r="J91" s="73"/>
    </row>
    <row r="92" spans="1:10" ht="12.75">
      <c r="A92" s="33" t="s">
        <v>54</v>
      </c>
      <c r="B92" s="34"/>
      <c r="C92" s="34"/>
      <c r="D92" s="34"/>
      <c r="E92" s="31">
        <f t="shared" si="13"/>
        <v>0</v>
      </c>
      <c r="F92" s="31">
        <f t="shared" si="14"/>
        <v>0</v>
      </c>
      <c r="G92" s="31">
        <f t="shared" si="15"/>
        <v>0</v>
      </c>
      <c r="H92" s="32">
        <f t="shared" si="16"/>
        <v>0</v>
      </c>
      <c r="I92" s="73"/>
      <c r="J92" s="73"/>
    </row>
    <row r="93" spans="1:10" ht="12.75">
      <c r="A93" s="33" t="s">
        <v>55</v>
      </c>
      <c r="B93" s="34"/>
      <c r="C93" s="34"/>
      <c r="D93" s="34"/>
      <c r="E93" s="31">
        <f t="shared" si="13"/>
        <v>0</v>
      </c>
      <c r="F93" s="31">
        <f t="shared" si="14"/>
        <v>0</v>
      </c>
      <c r="G93" s="31">
        <f t="shared" si="15"/>
        <v>0</v>
      </c>
      <c r="H93" s="32">
        <f t="shared" si="16"/>
        <v>0</v>
      </c>
      <c r="I93" s="73"/>
      <c r="J93" s="73"/>
    </row>
    <row r="94" spans="1:10" ht="12.75">
      <c r="A94" s="33" t="s">
        <v>56</v>
      </c>
      <c r="B94" s="36"/>
      <c r="C94" s="36"/>
      <c r="D94" s="36"/>
      <c r="E94" s="31">
        <f t="shared" si="13"/>
        <v>0</v>
      </c>
      <c r="F94" s="31">
        <f t="shared" si="14"/>
        <v>0</v>
      </c>
      <c r="G94" s="31">
        <f t="shared" si="15"/>
        <v>0</v>
      </c>
      <c r="H94" s="32">
        <f t="shared" si="16"/>
        <v>0</v>
      </c>
      <c r="I94" s="73"/>
      <c r="J94" s="73"/>
    </row>
    <row r="95" spans="1:10" ht="12.75">
      <c r="A95" s="33" t="s">
        <v>57</v>
      </c>
      <c r="B95" s="36"/>
      <c r="C95" s="36"/>
      <c r="D95" s="36"/>
      <c r="E95" s="31">
        <f t="shared" si="13"/>
        <v>0</v>
      </c>
      <c r="F95" s="31">
        <f t="shared" si="14"/>
        <v>0</v>
      </c>
      <c r="G95" s="31">
        <f t="shared" si="15"/>
        <v>0</v>
      </c>
      <c r="H95" s="32">
        <f t="shared" si="16"/>
        <v>0</v>
      </c>
      <c r="I95" s="73"/>
      <c r="J95" s="73"/>
    </row>
    <row r="96" spans="1:10" ht="25.5">
      <c r="A96" s="38" t="s">
        <v>58</v>
      </c>
      <c r="B96" s="39" t="s">
        <v>59</v>
      </c>
      <c r="C96" s="39" t="s">
        <v>59</v>
      </c>
      <c r="D96" s="39" t="s">
        <v>59</v>
      </c>
      <c r="E96" s="42"/>
      <c r="F96" s="39" t="s">
        <v>59</v>
      </c>
      <c r="G96" s="42"/>
      <c r="H96" s="32">
        <f t="shared" si="16"/>
        <v>0</v>
      </c>
      <c r="I96" s="73"/>
      <c r="J96" s="73"/>
    </row>
    <row r="97" spans="1:10" ht="36">
      <c r="A97" s="44" t="s">
        <v>68</v>
      </c>
      <c r="B97" s="45" t="s">
        <v>59</v>
      </c>
      <c r="C97" s="45" t="s">
        <v>59</v>
      </c>
      <c r="D97" s="45" t="s">
        <v>59</v>
      </c>
      <c r="E97" s="42"/>
      <c r="F97" s="45" t="s">
        <v>59</v>
      </c>
      <c r="G97" s="42"/>
      <c r="H97" s="32">
        <f t="shared" si="16"/>
        <v>0</v>
      </c>
      <c r="I97" s="73"/>
      <c r="J97" s="73"/>
    </row>
    <row r="98" spans="1:8" ht="36">
      <c r="A98" s="44" t="s">
        <v>72</v>
      </c>
      <c r="B98" s="45" t="s">
        <v>59</v>
      </c>
      <c r="C98" s="45" t="s">
        <v>59</v>
      </c>
      <c r="D98" s="45" t="s">
        <v>59</v>
      </c>
      <c r="E98" s="31">
        <f>SUM(E99:E103)</f>
        <v>0</v>
      </c>
      <c r="F98" s="45" t="s">
        <v>59</v>
      </c>
      <c r="G98" s="31">
        <f>SUM(G99:G103)</f>
        <v>0</v>
      </c>
      <c r="H98" s="32">
        <f t="shared" si="16"/>
        <v>0</v>
      </c>
    </row>
    <row r="99" spans="1:8" ht="12.75">
      <c r="A99" s="48" t="s">
        <v>54</v>
      </c>
      <c r="B99" s="45"/>
      <c r="C99" s="45"/>
      <c r="D99" s="45"/>
      <c r="E99" s="31">
        <f>C99*D99/1000</f>
        <v>0</v>
      </c>
      <c r="F99" s="31">
        <f>K64</f>
        <v>0</v>
      </c>
      <c r="G99" s="31">
        <f>F99*C99/1000</f>
        <v>0</v>
      </c>
      <c r="H99" s="32">
        <f t="shared" si="16"/>
        <v>0</v>
      </c>
    </row>
    <row r="100" spans="1:8" ht="12.75">
      <c r="A100" s="48" t="s">
        <v>50</v>
      </c>
      <c r="B100" s="45"/>
      <c r="C100" s="45"/>
      <c r="D100" s="45"/>
      <c r="E100" s="31">
        <f>C100*D100/1000</f>
        <v>0</v>
      </c>
      <c r="F100" s="31">
        <f>K65</f>
        <v>0</v>
      </c>
      <c r="G100" s="31">
        <f>F100*C100/1000</f>
        <v>0</v>
      </c>
      <c r="H100" s="32">
        <f t="shared" si="16"/>
        <v>0</v>
      </c>
    </row>
    <row r="101" spans="1:8" ht="12.75">
      <c r="A101" s="48" t="s">
        <v>51</v>
      </c>
      <c r="B101" s="45"/>
      <c r="C101" s="45"/>
      <c r="D101" s="45"/>
      <c r="E101" s="31">
        <f>C101*D101/1000</f>
        <v>0</v>
      </c>
      <c r="F101" s="31">
        <f>K66</f>
        <v>0</v>
      </c>
      <c r="G101" s="31">
        <f>F101*C101/1000</f>
        <v>0</v>
      </c>
      <c r="H101" s="32">
        <f t="shared" si="16"/>
        <v>0</v>
      </c>
    </row>
    <row r="102" spans="1:8" ht="12.75">
      <c r="A102" s="48" t="s">
        <v>52</v>
      </c>
      <c r="B102" s="45"/>
      <c r="C102" s="45"/>
      <c r="D102" s="45"/>
      <c r="E102" s="31">
        <f>C102*D102/1000</f>
        <v>0</v>
      </c>
      <c r="F102" s="31">
        <f>K67</f>
        <v>0</v>
      </c>
      <c r="G102" s="31">
        <f>F102*C102/1000</f>
        <v>0</v>
      </c>
      <c r="H102" s="32">
        <f t="shared" si="16"/>
        <v>0</v>
      </c>
    </row>
    <row r="103" spans="1:8" ht="12.75">
      <c r="A103" s="49" t="s">
        <v>53</v>
      </c>
      <c r="B103" s="50"/>
      <c r="C103" s="50"/>
      <c r="D103" s="50"/>
      <c r="E103" s="53">
        <f>C103*D103/1000</f>
        <v>0</v>
      </c>
      <c r="F103" s="31">
        <f>K68</f>
        <v>0</v>
      </c>
      <c r="G103" s="53">
        <f>F103*C103/1000</f>
        <v>0</v>
      </c>
      <c r="H103" s="55">
        <f t="shared" si="16"/>
        <v>0</v>
      </c>
    </row>
    <row r="104" spans="1:8" s="73" customFormat="1" ht="52.5" customHeight="1">
      <c r="A104" s="56" t="s">
        <v>70</v>
      </c>
      <c r="B104" s="57" t="s">
        <v>59</v>
      </c>
      <c r="C104" s="57" t="s">
        <v>59</v>
      </c>
      <c r="D104" s="57" t="s">
        <v>59</v>
      </c>
      <c r="E104" s="60">
        <f>E84+E85+E86+E88+E89+E90+E91+E92+E93+E96+E97+E98+E87+E95+E94</f>
        <v>0</v>
      </c>
      <c r="F104" s="57" t="s">
        <v>59</v>
      </c>
      <c r="G104" s="60">
        <f>G84+G85+G86+G88+G89+G90+G91+G92+G93+G96+G97+G98+G87+G95+G94</f>
        <v>0</v>
      </c>
      <c r="H104" s="61">
        <f t="shared" si="16"/>
        <v>0</v>
      </c>
    </row>
  </sheetData>
  <sheetProtection selectLockedCells="1" selectUnlockedCells="1"/>
  <mergeCells count="14">
    <mergeCell ref="I40:N40"/>
    <mergeCell ref="A44:A48"/>
    <mergeCell ref="B44:H44"/>
    <mergeCell ref="I44:O44"/>
    <mergeCell ref="C74:H74"/>
    <mergeCell ref="A79:A83"/>
    <mergeCell ref="B79:H79"/>
    <mergeCell ref="A2:L2"/>
    <mergeCell ref="A3:L3"/>
    <mergeCell ref="A4:L4"/>
    <mergeCell ref="A5:L5"/>
    <mergeCell ref="A9:A13"/>
    <mergeCell ref="B9:E9"/>
    <mergeCell ref="F9:L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94"/>
  <rowBreaks count="2" manualBreakCount="2">
    <brk id="39" max="255" man="1"/>
    <brk id="7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4"/>
  <sheetViews>
    <sheetView showZeros="0" zoomScalePageLayoutView="0" workbookViewId="0" topLeftCell="A1">
      <selection activeCell="A8" sqref="A8"/>
    </sheetView>
  </sheetViews>
  <sheetFormatPr defaultColWidth="9.00390625" defaultRowHeight="12.75"/>
  <cols>
    <col min="1" max="1" width="30.25390625" style="0" customWidth="1"/>
    <col min="2" max="3" width="8.75390625" style="0" customWidth="1"/>
    <col min="4" max="4" width="8.125" style="0" customWidth="1"/>
    <col min="5" max="5" width="8.75390625" style="0" customWidth="1"/>
    <col min="6" max="6" width="8.2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8.00390625" style="0" customWidth="1"/>
    <col min="11" max="12" width="8.375" style="0" customWidth="1"/>
    <col min="13" max="13" width="7.375" style="0" customWidth="1"/>
    <col min="14" max="14" width="8.25390625" style="0" customWidth="1"/>
    <col min="15" max="15" width="7.875" style="0" customWidth="1"/>
  </cols>
  <sheetData>
    <row r="1" ht="12.75">
      <c r="J1" t="s">
        <v>14</v>
      </c>
    </row>
    <row r="2" spans="1:12" ht="12.7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177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0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0" ht="12.75">
      <c r="A6" s="10" t="s">
        <v>18</v>
      </c>
      <c r="B6" s="10"/>
      <c r="C6" s="10"/>
      <c r="D6" s="8" t="s">
        <v>89</v>
      </c>
      <c r="F6" s="8"/>
      <c r="J6" s="8"/>
    </row>
    <row r="7" spans="1:4" ht="12.75">
      <c r="A7" s="10" t="s">
        <v>20</v>
      </c>
      <c r="B7" s="10"/>
      <c r="C7" s="10"/>
      <c r="D7" s="8" t="s">
        <v>90</v>
      </c>
    </row>
    <row r="8" spans="1:3" ht="12.75">
      <c r="A8" s="10"/>
      <c r="B8" s="10"/>
      <c r="C8" s="10"/>
    </row>
    <row r="9" spans="1:12" ht="12.75" customHeight="1">
      <c r="A9" s="179"/>
      <c r="B9" s="180" t="s">
        <v>22</v>
      </c>
      <c r="C9" s="180"/>
      <c r="D9" s="180"/>
      <c r="E9" s="180"/>
      <c r="F9" s="181" t="s">
        <v>23</v>
      </c>
      <c r="G9" s="181"/>
      <c r="H9" s="181"/>
      <c r="I9" s="181"/>
      <c r="J9" s="181"/>
      <c r="K9" s="181"/>
      <c r="L9" s="181"/>
    </row>
    <row r="10" spans="1:12" ht="12.75" customHeight="1">
      <c r="A10" s="179"/>
      <c r="B10" s="11" t="s">
        <v>24</v>
      </c>
      <c r="C10" s="11" t="s">
        <v>25</v>
      </c>
      <c r="D10" s="11" t="s">
        <v>26</v>
      </c>
      <c r="E10" s="12" t="s">
        <v>27</v>
      </c>
      <c r="F10" s="13" t="s">
        <v>24</v>
      </c>
      <c r="G10" s="11" t="s">
        <v>25</v>
      </c>
      <c r="H10" s="11" t="s">
        <v>26</v>
      </c>
      <c r="I10" s="11" t="s">
        <v>27</v>
      </c>
      <c r="J10" s="14" t="s">
        <v>28</v>
      </c>
      <c r="K10" s="15" t="s">
        <v>29</v>
      </c>
      <c r="L10" s="12" t="s">
        <v>30</v>
      </c>
    </row>
    <row r="11" spans="1:12" ht="12.75">
      <c r="A11" s="179"/>
      <c r="B11" s="16" t="s">
        <v>31</v>
      </c>
      <c r="C11" s="16" t="s">
        <v>32</v>
      </c>
      <c r="D11" s="16" t="s">
        <v>32</v>
      </c>
      <c r="E11" s="17" t="s">
        <v>33</v>
      </c>
      <c r="F11" s="18" t="s">
        <v>31</v>
      </c>
      <c r="G11" s="16" t="s">
        <v>32</v>
      </c>
      <c r="H11" s="16" t="s">
        <v>32</v>
      </c>
      <c r="I11" s="16" t="s">
        <v>33</v>
      </c>
      <c r="J11" s="18" t="s">
        <v>34</v>
      </c>
      <c r="K11" s="19" t="s">
        <v>35</v>
      </c>
      <c r="L11" s="17" t="s">
        <v>36</v>
      </c>
    </row>
    <row r="12" spans="1:12" ht="12.75">
      <c r="A12" s="179"/>
      <c r="B12" s="16" t="s">
        <v>37</v>
      </c>
      <c r="C12" s="16" t="s">
        <v>38</v>
      </c>
      <c r="D12" s="16" t="s">
        <v>38</v>
      </c>
      <c r="E12" s="17" t="s">
        <v>38</v>
      </c>
      <c r="F12" s="18" t="s">
        <v>37</v>
      </c>
      <c r="G12" s="16" t="s">
        <v>38</v>
      </c>
      <c r="H12" s="16" t="s">
        <v>38</v>
      </c>
      <c r="I12" s="16" t="s">
        <v>38</v>
      </c>
      <c r="J12" s="18" t="s">
        <v>39</v>
      </c>
      <c r="K12" s="19" t="s">
        <v>40</v>
      </c>
      <c r="L12" s="17" t="s">
        <v>41</v>
      </c>
    </row>
    <row r="13" spans="1:12" ht="12.75">
      <c r="A13" s="179"/>
      <c r="B13" s="20" t="s">
        <v>42</v>
      </c>
      <c r="C13" s="21" t="s">
        <v>42</v>
      </c>
      <c r="D13" s="21" t="s">
        <v>43</v>
      </c>
      <c r="E13" s="22" t="s">
        <v>44</v>
      </c>
      <c r="F13" s="23" t="s">
        <v>42</v>
      </c>
      <c r="G13" s="21" t="s">
        <v>42</v>
      </c>
      <c r="H13" s="21" t="s">
        <v>43</v>
      </c>
      <c r="I13" s="21" t="s">
        <v>44</v>
      </c>
      <c r="J13" s="24" t="s">
        <v>43</v>
      </c>
      <c r="K13" s="20" t="s">
        <v>44</v>
      </c>
      <c r="L13" s="22" t="s">
        <v>45</v>
      </c>
    </row>
    <row r="14" spans="1:12" ht="12.75" customHeight="1">
      <c r="A14" s="25" t="s">
        <v>46</v>
      </c>
      <c r="B14" s="26"/>
      <c r="C14" s="26"/>
      <c r="D14" s="26"/>
      <c r="E14" s="27">
        <f aca="true" t="shared" si="0" ref="E14:E25">C14*D14/1000</f>
        <v>0</v>
      </c>
      <c r="F14" s="28"/>
      <c r="G14" s="26"/>
      <c r="H14" s="26"/>
      <c r="I14" s="29">
        <f aca="true" t="shared" si="1" ref="I14:I25">G14*H14/1000</f>
        <v>0</v>
      </c>
      <c r="J14" s="30">
        <f aca="true" t="shared" si="2" ref="J14:J25">D14</f>
        <v>0</v>
      </c>
      <c r="K14" s="31">
        <f aca="true" t="shared" si="3" ref="K14:K25">J14*G14/1000</f>
        <v>0</v>
      </c>
      <c r="L14" s="32">
        <f aca="true" t="shared" si="4" ref="L14:L34">IF(E14=0,0,K14/E14*100)</f>
        <v>0</v>
      </c>
    </row>
    <row r="15" spans="1:12" ht="12.75" customHeight="1">
      <c r="A15" s="33" t="s">
        <v>47</v>
      </c>
      <c r="B15" s="34"/>
      <c r="C15" s="34"/>
      <c r="D15" s="34"/>
      <c r="E15" s="27">
        <f t="shared" si="0"/>
        <v>0</v>
      </c>
      <c r="F15" s="35"/>
      <c r="G15" s="34"/>
      <c r="H15" s="34"/>
      <c r="I15" s="31">
        <f t="shared" si="1"/>
        <v>0</v>
      </c>
      <c r="J15" s="30">
        <f t="shared" si="2"/>
        <v>0</v>
      </c>
      <c r="K15" s="31">
        <f t="shared" si="3"/>
        <v>0</v>
      </c>
      <c r="L15" s="32">
        <f t="shared" si="4"/>
        <v>0</v>
      </c>
    </row>
    <row r="16" spans="1:12" ht="14.25" customHeight="1">
      <c r="A16" s="33" t="s">
        <v>48</v>
      </c>
      <c r="B16" s="34"/>
      <c r="C16" s="34"/>
      <c r="D16" s="34"/>
      <c r="E16" s="27">
        <f t="shared" si="0"/>
        <v>0</v>
      </c>
      <c r="F16" s="35"/>
      <c r="G16" s="34"/>
      <c r="H16" s="34"/>
      <c r="I16" s="31">
        <f t="shared" si="1"/>
        <v>0</v>
      </c>
      <c r="J16" s="30">
        <f t="shared" si="2"/>
        <v>0</v>
      </c>
      <c r="K16" s="31">
        <f t="shared" si="3"/>
        <v>0</v>
      </c>
      <c r="L16" s="32">
        <f t="shared" si="4"/>
        <v>0</v>
      </c>
    </row>
    <row r="17" spans="1:12" ht="14.25" customHeight="1">
      <c r="A17" s="33" t="s">
        <v>49</v>
      </c>
      <c r="B17" s="34"/>
      <c r="C17" s="34"/>
      <c r="D17" s="34"/>
      <c r="E17" s="27">
        <f t="shared" si="0"/>
        <v>0</v>
      </c>
      <c r="F17" s="35"/>
      <c r="G17" s="34"/>
      <c r="H17" s="34"/>
      <c r="I17" s="31">
        <f t="shared" si="1"/>
        <v>0</v>
      </c>
      <c r="J17" s="30">
        <f t="shared" si="2"/>
        <v>0</v>
      </c>
      <c r="K17" s="31">
        <f t="shared" si="3"/>
        <v>0</v>
      </c>
      <c r="L17" s="32">
        <f t="shared" si="4"/>
        <v>0</v>
      </c>
    </row>
    <row r="18" spans="1:12" ht="14.25" customHeight="1">
      <c r="A18" s="33" t="s">
        <v>50</v>
      </c>
      <c r="B18" s="34"/>
      <c r="C18" s="34"/>
      <c r="D18" s="34"/>
      <c r="E18" s="27">
        <f t="shared" si="0"/>
        <v>0</v>
      </c>
      <c r="F18" s="35"/>
      <c r="G18" s="34"/>
      <c r="H18" s="34"/>
      <c r="I18" s="31">
        <f t="shared" si="1"/>
        <v>0</v>
      </c>
      <c r="J18" s="30">
        <f t="shared" si="2"/>
        <v>0</v>
      </c>
      <c r="K18" s="31">
        <f t="shared" si="3"/>
        <v>0</v>
      </c>
      <c r="L18" s="32">
        <f t="shared" si="4"/>
        <v>0</v>
      </c>
    </row>
    <row r="19" spans="1:12" ht="14.25" customHeight="1">
      <c r="A19" s="33" t="s">
        <v>51</v>
      </c>
      <c r="B19" s="34"/>
      <c r="C19" s="34"/>
      <c r="D19" s="34"/>
      <c r="E19" s="27">
        <f t="shared" si="0"/>
        <v>0</v>
      </c>
      <c r="F19" s="35"/>
      <c r="G19" s="34"/>
      <c r="H19" s="34"/>
      <c r="I19" s="31">
        <f t="shared" si="1"/>
        <v>0</v>
      </c>
      <c r="J19" s="30">
        <f t="shared" si="2"/>
        <v>0</v>
      </c>
      <c r="K19" s="31">
        <f t="shared" si="3"/>
        <v>0</v>
      </c>
      <c r="L19" s="32">
        <f t="shared" si="4"/>
        <v>0</v>
      </c>
    </row>
    <row r="20" spans="1:12" ht="12.75" customHeight="1">
      <c r="A20" s="33" t="s">
        <v>52</v>
      </c>
      <c r="B20" s="34"/>
      <c r="C20" s="34"/>
      <c r="D20" s="34"/>
      <c r="E20" s="27">
        <f t="shared" si="0"/>
        <v>0</v>
      </c>
      <c r="F20" s="35"/>
      <c r="G20" s="34"/>
      <c r="H20" s="34"/>
      <c r="I20" s="31">
        <f t="shared" si="1"/>
        <v>0</v>
      </c>
      <c r="J20" s="30">
        <f t="shared" si="2"/>
        <v>0</v>
      </c>
      <c r="K20" s="31">
        <f t="shared" si="3"/>
        <v>0</v>
      </c>
      <c r="L20" s="32">
        <f t="shared" si="4"/>
        <v>0</v>
      </c>
    </row>
    <row r="21" spans="1:12" ht="12.75" customHeight="1">
      <c r="A21" s="33" t="s">
        <v>53</v>
      </c>
      <c r="B21" s="34"/>
      <c r="C21" s="34"/>
      <c r="D21" s="34"/>
      <c r="E21" s="27">
        <f t="shared" si="0"/>
        <v>0</v>
      </c>
      <c r="F21" s="35"/>
      <c r="G21" s="34"/>
      <c r="H21" s="34"/>
      <c r="I21" s="31">
        <f t="shared" si="1"/>
        <v>0</v>
      </c>
      <c r="J21" s="30">
        <f t="shared" si="2"/>
        <v>0</v>
      </c>
      <c r="K21" s="31">
        <f t="shared" si="3"/>
        <v>0</v>
      </c>
      <c r="L21" s="32">
        <f t="shared" si="4"/>
        <v>0</v>
      </c>
    </row>
    <row r="22" spans="1:12" ht="14.25" customHeight="1">
      <c r="A22" s="33" t="s">
        <v>54</v>
      </c>
      <c r="B22" s="34"/>
      <c r="C22" s="34"/>
      <c r="D22" s="34"/>
      <c r="E22" s="27">
        <f t="shared" si="0"/>
        <v>0</v>
      </c>
      <c r="F22" s="35"/>
      <c r="G22" s="34"/>
      <c r="H22" s="34"/>
      <c r="I22" s="31">
        <f t="shared" si="1"/>
        <v>0</v>
      </c>
      <c r="J22" s="30">
        <f t="shared" si="2"/>
        <v>0</v>
      </c>
      <c r="K22" s="31">
        <f t="shared" si="3"/>
        <v>0</v>
      </c>
      <c r="L22" s="32">
        <f t="shared" si="4"/>
        <v>0</v>
      </c>
    </row>
    <row r="23" spans="1:12" ht="14.25" customHeight="1">
      <c r="A23" s="33" t="s">
        <v>55</v>
      </c>
      <c r="B23" s="34"/>
      <c r="C23" s="34"/>
      <c r="D23" s="34"/>
      <c r="E23" s="27">
        <f t="shared" si="0"/>
        <v>0</v>
      </c>
      <c r="F23" s="35"/>
      <c r="G23" s="34"/>
      <c r="H23" s="34"/>
      <c r="I23" s="31">
        <f t="shared" si="1"/>
        <v>0</v>
      </c>
      <c r="J23" s="30">
        <f t="shared" si="2"/>
        <v>0</v>
      </c>
      <c r="K23" s="31">
        <f t="shared" si="3"/>
        <v>0</v>
      </c>
      <c r="L23" s="32">
        <f t="shared" si="4"/>
        <v>0</v>
      </c>
    </row>
    <row r="24" spans="1:12" ht="14.25" customHeight="1">
      <c r="A24" s="33" t="s">
        <v>56</v>
      </c>
      <c r="B24" s="36"/>
      <c r="C24" s="36"/>
      <c r="D24" s="36"/>
      <c r="E24" s="27">
        <f t="shared" si="0"/>
        <v>0</v>
      </c>
      <c r="F24" s="37"/>
      <c r="G24" s="36"/>
      <c r="H24" s="36"/>
      <c r="I24" s="31">
        <f t="shared" si="1"/>
        <v>0</v>
      </c>
      <c r="J24" s="30">
        <f t="shared" si="2"/>
        <v>0</v>
      </c>
      <c r="K24" s="31">
        <f t="shared" si="3"/>
        <v>0</v>
      </c>
      <c r="L24" s="32">
        <f t="shared" si="4"/>
        <v>0</v>
      </c>
    </row>
    <row r="25" spans="1:12" ht="14.25" customHeight="1">
      <c r="A25" s="33" t="s">
        <v>57</v>
      </c>
      <c r="B25" s="36"/>
      <c r="C25" s="36"/>
      <c r="D25" s="36"/>
      <c r="E25" s="27">
        <f t="shared" si="0"/>
        <v>0</v>
      </c>
      <c r="F25" s="37"/>
      <c r="G25" s="36"/>
      <c r="H25" s="36"/>
      <c r="I25" s="31">
        <f t="shared" si="1"/>
        <v>0</v>
      </c>
      <c r="J25" s="30">
        <f t="shared" si="2"/>
        <v>0</v>
      </c>
      <c r="K25" s="31">
        <f t="shared" si="3"/>
        <v>0</v>
      </c>
      <c r="L25" s="32">
        <f t="shared" si="4"/>
        <v>0</v>
      </c>
    </row>
    <row r="26" spans="1:12" ht="25.5">
      <c r="A26" s="38" t="s">
        <v>58</v>
      </c>
      <c r="B26" s="39" t="s">
        <v>59</v>
      </c>
      <c r="C26" s="39" t="s">
        <v>59</v>
      </c>
      <c r="D26" s="39" t="s">
        <v>59</v>
      </c>
      <c r="E26" s="40"/>
      <c r="F26" s="41" t="s">
        <v>59</v>
      </c>
      <c r="G26" s="39" t="s">
        <v>59</v>
      </c>
      <c r="H26" s="39" t="s">
        <v>59</v>
      </c>
      <c r="I26" s="42"/>
      <c r="J26" s="43" t="s">
        <v>59</v>
      </c>
      <c r="K26" s="42"/>
      <c r="L26" s="32">
        <f t="shared" si="4"/>
        <v>0</v>
      </c>
    </row>
    <row r="27" spans="1:12" ht="36.75" customHeight="1">
      <c r="A27" s="44" t="s">
        <v>60</v>
      </c>
      <c r="B27" s="45" t="s">
        <v>59</v>
      </c>
      <c r="C27" s="45" t="s">
        <v>59</v>
      </c>
      <c r="D27" s="45" t="s">
        <v>59</v>
      </c>
      <c r="E27" s="40"/>
      <c r="F27" s="46" t="s">
        <v>59</v>
      </c>
      <c r="G27" s="45" t="s">
        <v>59</v>
      </c>
      <c r="H27" s="45" t="s">
        <v>59</v>
      </c>
      <c r="I27" s="42"/>
      <c r="J27" s="46" t="s">
        <v>59</v>
      </c>
      <c r="K27" s="42"/>
      <c r="L27" s="32">
        <f t="shared" si="4"/>
        <v>0</v>
      </c>
    </row>
    <row r="28" spans="1:12" ht="38.25" customHeight="1">
      <c r="A28" s="47" t="s">
        <v>61</v>
      </c>
      <c r="B28" s="45" t="s">
        <v>59</v>
      </c>
      <c r="C28" s="45" t="s">
        <v>59</v>
      </c>
      <c r="D28" s="45" t="s">
        <v>59</v>
      </c>
      <c r="E28" s="27">
        <f>SUM(E29:E33)</f>
        <v>0</v>
      </c>
      <c r="F28" s="46" t="s">
        <v>59</v>
      </c>
      <c r="G28" s="45" t="s">
        <v>59</v>
      </c>
      <c r="H28" s="45" t="s">
        <v>59</v>
      </c>
      <c r="I28" s="31">
        <f>SUM(I29:I33)</f>
        <v>0</v>
      </c>
      <c r="J28" s="46" t="s">
        <v>59</v>
      </c>
      <c r="K28" s="31">
        <f>SUM(K29:K33)</f>
        <v>0</v>
      </c>
      <c r="L28" s="32">
        <f t="shared" si="4"/>
        <v>0</v>
      </c>
    </row>
    <row r="29" spans="1:12" ht="12.75">
      <c r="A29" s="48" t="s">
        <v>54</v>
      </c>
      <c r="B29" s="45"/>
      <c r="C29" s="45"/>
      <c r="D29" s="45"/>
      <c r="E29" s="27">
        <f>C29*D29/1000</f>
        <v>0</v>
      </c>
      <c r="F29" s="46"/>
      <c r="G29" s="45"/>
      <c r="H29" s="45"/>
      <c r="I29" s="31">
        <f>G29*H29/1000</f>
        <v>0</v>
      </c>
      <c r="J29" s="30">
        <f>D29</f>
        <v>0</v>
      </c>
      <c r="K29" s="31">
        <f>J29*G29/1000</f>
        <v>0</v>
      </c>
      <c r="L29" s="32">
        <f t="shared" si="4"/>
        <v>0</v>
      </c>
    </row>
    <row r="30" spans="1:12" ht="12.75">
      <c r="A30" s="48" t="s">
        <v>50</v>
      </c>
      <c r="B30" s="45"/>
      <c r="C30" s="45"/>
      <c r="D30" s="45"/>
      <c r="E30" s="27">
        <f>C30*D30/1000</f>
        <v>0</v>
      </c>
      <c r="F30" s="46"/>
      <c r="G30" s="45"/>
      <c r="H30" s="45"/>
      <c r="I30" s="31">
        <f>G30*H30/1000</f>
        <v>0</v>
      </c>
      <c r="J30" s="30">
        <f>D30</f>
        <v>0</v>
      </c>
      <c r="K30" s="31">
        <f>J30*G30/1000</f>
        <v>0</v>
      </c>
      <c r="L30" s="32">
        <f t="shared" si="4"/>
        <v>0</v>
      </c>
    </row>
    <row r="31" spans="1:12" ht="12.75">
      <c r="A31" s="48" t="s">
        <v>51</v>
      </c>
      <c r="B31" s="45"/>
      <c r="C31" s="45"/>
      <c r="D31" s="45"/>
      <c r="E31" s="27">
        <f>C31*D31/1000</f>
        <v>0</v>
      </c>
      <c r="F31" s="46"/>
      <c r="G31" s="45"/>
      <c r="H31" s="45"/>
      <c r="I31" s="31">
        <f>G31*H31/1000</f>
        <v>0</v>
      </c>
      <c r="J31" s="30">
        <f>D31</f>
        <v>0</v>
      </c>
      <c r="K31" s="31">
        <f>J31*G31/1000</f>
        <v>0</v>
      </c>
      <c r="L31" s="32">
        <f t="shared" si="4"/>
        <v>0</v>
      </c>
    </row>
    <row r="32" spans="1:12" ht="12.75">
      <c r="A32" s="48" t="s">
        <v>52</v>
      </c>
      <c r="B32" s="45"/>
      <c r="C32" s="45"/>
      <c r="D32" s="45"/>
      <c r="E32" s="27">
        <f>C32*D32/1000</f>
        <v>0</v>
      </c>
      <c r="F32" s="46"/>
      <c r="G32" s="45"/>
      <c r="H32" s="45"/>
      <c r="I32" s="31">
        <f>G32*H32/1000</f>
        <v>0</v>
      </c>
      <c r="J32" s="30">
        <f>D32</f>
        <v>0</v>
      </c>
      <c r="K32" s="31">
        <f>J32*G32/1000</f>
        <v>0</v>
      </c>
      <c r="L32" s="32">
        <f t="shared" si="4"/>
        <v>0</v>
      </c>
    </row>
    <row r="33" spans="1:12" ht="12.75">
      <c r="A33" s="49" t="s">
        <v>53</v>
      </c>
      <c r="B33" s="50"/>
      <c r="C33" s="50"/>
      <c r="D33" s="50"/>
      <c r="E33" s="51">
        <f>C33*D33/1000</f>
        <v>0</v>
      </c>
      <c r="F33" s="52"/>
      <c r="G33" s="50"/>
      <c r="H33" s="50"/>
      <c r="I33" s="53">
        <f>G33*H33/1000</f>
        <v>0</v>
      </c>
      <c r="J33" s="54">
        <f>D33</f>
        <v>0</v>
      </c>
      <c r="K33" s="53">
        <f>J33*G33/1000</f>
        <v>0</v>
      </c>
      <c r="L33" s="55">
        <f t="shared" si="4"/>
        <v>0</v>
      </c>
    </row>
    <row r="34" spans="1:12" ht="54" customHeight="1">
      <c r="A34" s="56" t="s">
        <v>62</v>
      </c>
      <c r="B34" s="57" t="s">
        <v>59</v>
      </c>
      <c r="C34" s="57" t="s">
        <v>59</v>
      </c>
      <c r="D34" s="57" t="s">
        <v>59</v>
      </c>
      <c r="E34" s="58">
        <f>E14+E15+E16+E18+E19+E20+E21+E22+E23+E26+E27+E28+E25+E17+E24</f>
        <v>0</v>
      </c>
      <c r="F34" s="59" t="s">
        <v>59</v>
      </c>
      <c r="G34" s="57" t="s">
        <v>59</v>
      </c>
      <c r="H34" s="57" t="s">
        <v>59</v>
      </c>
      <c r="I34" s="60">
        <f>I14+I15+I16+I18+I19+I20+I21+I22+I23+I26+I27+I28+I25+I17+I24</f>
        <v>0</v>
      </c>
      <c r="J34" s="59" t="s">
        <v>59</v>
      </c>
      <c r="K34" s="60">
        <f>K14+K15+K16+K18+K19+K20+K21+K22+K23+K26+K27+K28+K25+K17+K24</f>
        <v>0</v>
      </c>
      <c r="L34" s="61">
        <f t="shared" si="4"/>
        <v>0</v>
      </c>
    </row>
    <row r="40" spans="9:14" ht="12.75">
      <c r="I40" s="182" t="s">
        <v>63</v>
      </c>
      <c r="J40" s="182"/>
      <c r="K40" s="182"/>
      <c r="L40" s="182"/>
      <c r="M40" s="182"/>
      <c r="N40" s="182"/>
    </row>
    <row r="41" spans="1:4" ht="12.75">
      <c r="A41" s="6" t="s">
        <v>18</v>
      </c>
      <c r="B41" s="6"/>
      <c r="C41" s="6"/>
      <c r="D41" s="8" t="str">
        <f>D6</f>
        <v>Разветьевский с/с</v>
      </c>
    </row>
    <row r="42" spans="1:4" ht="12.75">
      <c r="A42" s="10" t="s">
        <v>20</v>
      </c>
      <c r="D42" s="8" t="str">
        <f>D7</f>
        <v>ООО МК "Тепличный"</v>
      </c>
    </row>
    <row r="44" spans="1:15" ht="12.75" customHeight="1">
      <c r="A44" s="179"/>
      <c r="B44" s="180" t="s">
        <v>64</v>
      </c>
      <c r="C44" s="180"/>
      <c r="D44" s="180"/>
      <c r="E44" s="180"/>
      <c r="F44" s="180"/>
      <c r="G44" s="180"/>
      <c r="H44" s="180"/>
      <c r="I44" s="181" t="s">
        <v>65</v>
      </c>
      <c r="J44" s="181"/>
      <c r="K44" s="181"/>
      <c r="L44" s="181"/>
      <c r="M44" s="181"/>
      <c r="N44" s="181"/>
      <c r="O44" s="181"/>
    </row>
    <row r="45" spans="1:15" ht="12.75">
      <c r="A45" s="179"/>
      <c r="B45" s="11" t="s">
        <v>66</v>
      </c>
      <c r="C45" s="11" t="s">
        <v>24</v>
      </c>
      <c r="D45" s="11" t="s">
        <v>26</v>
      </c>
      <c r="E45" s="15" t="s">
        <v>27</v>
      </c>
      <c r="F45" s="11" t="s">
        <v>28</v>
      </c>
      <c r="G45" s="15" t="s">
        <v>29</v>
      </c>
      <c r="H45" s="62" t="s">
        <v>30</v>
      </c>
      <c r="I45" s="14" t="s">
        <v>66</v>
      </c>
      <c r="J45" s="11" t="s">
        <v>24</v>
      </c>
      <c r="K45" s="11" t="s">
        <v>26</v>
      </c>
      <c r="L45" s="15" t="s">
        <v>27</v>
      </c>
      <c r="M45" s="15" t="s">
        <v>28</v>
      </c>
      <c r="N45" s="15" t="s">
        <v>29</v>
      </c>
      <c r="O45" s="62" t="s">
        <v>30</v>
      </c>
    </row>
    <row r="46" spans="1:15" ht="12.75">
      <c r="A46" s="179"/>
      <c r="B46" s="16" t="s">
        <v>67</v>
      </c>
      <c r="C46" s="16" t="s">
        <v>32</v>
      </c>
      <c r="D46" s="16" t="s">
        <v>32</v>
      </c>
      <c r="E46" s="19" t="s">
        <v>33</v>
      </c>
      <c r="F46" s="16" t="s">
        <v>34</v>
      </c>
      <c r="G46" s="19" t="s">
        <v>35</v>
      </c>
      <c r="H46" s="63" t="s">
        <v>36</v>
      </c>
      <c r="I46" s="18" t="s">
        <v>67</v>
      </c>
      <c r="J46" s="16" t="s">
        <v>32</v>
      </c>
      <c r="K46" s="16" t="s">
        <v>32</v>
      </c>
      <c r="L46" s="19" t="s">
        <v>33</v>
      </c>
      <c r="M46" s="19" t="s">
        <v>34</v>
      </c>
      <c r="N46" s="19" t="s">
        <v>35</v>
      </c>
      <c r="O46" s="63" t="s">
        <v>36</v>
      </c>
    </row>
    <row r="47" spans="1:15" ht="12.75">
      <c r="A47" s="179"/>
      <c r="B47" s="16" t="s">
        <v>42</v>
      </c>
      <c r="C47" s="16" t="s">
        <v>38</v>
      </c>
      <c r="D47" s="16" t="s">
        <v>38</v>
      </c>
      <c r="E47" s="19" t="s">
        <v>38</v>
      </c>
      <c r="F47" s="16" t="s">
        <v>39</v>
      </c>
      <c r="G47" s="19" t="s">
        <v>40</v>
      </c>
      <c r="H47" s="63" t="s">
        <v>41</v>
      </c>
      <c r="I47" s="18" t="s">
        <v>42</v>
      </c>
      <c r="J47" s="16" t="s">
        <v>38</v>
      </c>
      <c r="K47" s="16" t="s">
        <v>38</v>
      </c>
      <c r="L47" s="19" t="s">
        <v>38</v>
      </c>
      <c r="M47" s="19" t="s">
        <v>39</v>
      </c>
      <c r="N47" s="19" t="s">
        <v>40</v>
      </c>
      <c r="O47" s="63" t="s">
        <v>41</v>
      </c>
    </row>
    <row r="48" spans="1:15" ht="12.75">
      <c r="A48" s="179"/>
      <c r="B48" s="64"/>
      <c r="C48" s="65" t="s">
        <v>42</v>
      </c>
      <c r="D48" s="21" t="s">
        <v>43</v>
      </c>
      <c r="E48" s="20" t="s">
        <v>44</v>
      </c>
      <c r="F48" s="21" t="s">
        <v>43</v>
      </c>
      <c r="G48" s="20" t="s">
        <v>44</v>
      </c>
      <c r="H48" s="66" t="s">
        <v>45</v>
      </c>
      <c r="I48" s="67"/>
      <c r="J48" s="65" t="s">
        <v>42</v>
      </c>
      <c r="K48" s="21" t="s">
        <v>43</v>
      </c>
      <c r="L48" s="20" t="s">
        <v>44</v>
      </c>
      <c r="M48" s="20" t="s">
        <v>43</v>
      </c>
      <c r="N48" s="20" t="s">
        <v>44</v>
      </c>
      <c r="O48" s="66" t="s">
        <v>45</v>
      </c>
    </row>
    <row r="49" spans="1:15" ht="12.75">
      <c r="A49" s="25" t="s">
        <v>46</v>
      </c>
      <c r="B49" s="26"/>
      <c r="C49" s="26"/>
      <c r="D49" s="26"/>
      <c r="E49" s="29">
        <f aca="true" t="shared" si="5" ref="E49:E60">C49*D49/1000</f>
        <v>0</v>
      </c>
      <c r="F49" s="31">
        <f aca="true" t="shared" si="6" ref="F49:F60">H14</f>
        <v>0</v>
      </c>
      <c r="G49" s="31">
        <f aca="true" t="shared" si="7" ref="G49:G60">F49*C49/1000</f>
        <v>0</v>
      </c>
      <c r="H49" s="32">
        <f aca="true" t="shared" si="8" ref="H49:H69">IF(I14=0,0,G49/I14*100)</f>
        <v>0</v>
      </c>
      <c r="I49" s="28"/>
      <c r="J49" s="26"/>
      <c r="K49" s="26"/>
      <c r="L49" s="29">
        <f aca="true" t="shared" si="9" ref="L49:L60">J49*K49/1000</f>
        <v>0</v>
      </c>
      <c r="M49" s="68">
        <f aca="true" t="shared" si="10" ref="M49:M60">D49</f>
        <v>0</v>
      </c>
      <c r="N49" s="31">
        <f aca="true" t="shared" si="11" ref="N49:N60">M49*J49/1000</f>
        <v>0</v>
      </c>
      <c r="O49" s="32">
        <f aca="true" t="shared" si="12" ref="O49:O69">IF(E49=0,0,N49/E49*100)</f>
        <v>0</v>
      </c>
    </row>
    <row r="50" spans="1:15" ht="12.75">
      <c r="A50" s="33" t="s">
        <v>47</v>
      </c>
      <c r="B50" s="34"/>
      <c r="C50" s="34"/>
      <c r="D50" s="34"/>
      <c r="E50" s="31">
        <f t="shared" si="5"/>
        <v>0</v>
      </c>
      <c r="F50" s="31">
        <f t="shared" si="6"/>
        <v>0</v>
      </c>
      <c r="G50" s="31">
        <f t="shared" si="7"/>
        <v>0</v>
      </c>
      <c r="H50" s="32">
        <f t="shared" si="8"/>
        <v>0</v>
      </c>
      <c r="I50" s="35"/>
      <c r="J50" s="34"/>
      <c r="K50" s="34"/>
      <c r="L50" s="31">
        <f t="shared" si="9"/>
        <v>0</v>
      </c>
      <c r="M50" s="68">
        <f t="shared" si="10"/>
        <v>0</v>
      </c>
      <c r="N50" s="31">
        <f t="shared" si="11"/>
        <v>0</v>
      </c>
      <c r="O50" s="32">
        <f t="shared" si="12"/>
        <v>0</v>
      </c>
    </row>
    <row r="51" spans="1:15" ht="12.75">
      <c r="A51" s="33" t="s">
        <v>48</v>
      </c>
      <c r="B51" s="34"/>
      <c r="C51" s="34"/>
      <c r="D51" s="34"/>
      <c r="E51" s="31">
        <f t="shared" si="5"/>
        <v>0</v>
      </c>
      <c r="F51" s="31">
        <f t="shared" si="6"/>
        <v>0</v>
      </c>
      <c r="G51" s="31">
        <f t="shared" si="7"/>
        <v>0</v>
      </c>
      <c r="H51" s="32">
        <f t="shared" si="8"/>
        <v>0</v>
      </c>
      <c r="I51" s="35"/>
      <c r="J51" s="34"/>
      <c r="K51" s="34"/>
      <c r="L51" s="31">
        <f t="shared" si="9"/>
        <v>0</v>
      </c>
      <c r="M51" s="68">
        <f t="shared" si="10"/>
        <v>0</v>
      </c>
      <c r="N51" s="31">
        <f t="shared" si="11"/>
        <v>0</v>
      </c>
      <c r="O51" s="32">
        <f t="shared" si="12"/>
        <v>0</v>
      </c>
    </row>
    <row r="52" spans="1:15" ht="12.75">
      <c r="A52" s="33" t="s">
        <v>49</v>
      </c>
      <c r="B52" s="34"/>
      <c r="C52" s="34"/>
      <c r="D52" s="34"/>
      <c r="E52" s="31">
        <f t="shared" si="5"/>
        <v>0</v>
      </c>
      <c r="F52" s="31">
        <f t="shared" si="6"/>
        <v>0</v>
      </c>
      <c r="G52" s="31">
        <f t="shared" si="7"/>
        <v>0</v>
      </c>
      <c r="H52" s="32">
        <f t="shared" si="8"/>
        <v>0</v>
      </c>
      <c r="I52" s="35"/>
      <c r="J52" s="34"/>
      <c r="K52" s="34"/>
      <c r="L52" s="31">
        <f t="shared" si="9"/>
        <v>0</v>
      </c>
      <c r="M52" s="68">
        <f t="shared" si="10"/>
        <v>0</v>
      </c>
      <c r="N52" s="31">
        <f t="shared" si="11"/>
        <v>0</v>
      </c>
      <c r="O52" s="32">
        <f t="shared" si="12"/>
        <v>0</v>
      </c>
    </row>
    <row r="53" spans="1:15" ht="12.75">
      <c r="A53" s="33" t="s">
        <v>50</v>
      </c>
      <c r="B53" s="34"/>
      <c r="C53" s="34"/>
      <c r="D53" s="34"/>
      <c r="E53" s="31">
        <f t="shared" si="5"/>
        <v>0</v>
      </c>
      <c r="F53" s="31">
        <f t="shared" si="6"/>
        <v>0</v>
      </c>
      <c r="G53" s="31">
        <f t="shared" si="7"/>
        <v>0</v>
      </c>
      <c r="H53" s="32">
        <f t="shared" si="8"/>
        <v>0</v>
      </c>
      <c r="I53" s="35"/>
      <c r="J53" s="34"/>
      <c r="K53" s="34"/>
      <c r="L53" s="31">
        <f t="shared" si="9"/>
        <v>0</v>
      </c>
      <c r="M53" s="68">
        <f t="shared" si="10"/>
        <v>0</v>
      </c>
      <c r="N53" s="31">
        <f t="shared" si="11"/>
        <v>0</v>
      </c>
      <c r="O53" s="32">
        <f t="shared" si="12"/>
        <v>0</v>
      </c>
    </row>
    <row r="54" spans="1:15" ht="12.75">
      <c r="A54" s="33" t="s">
        <v>51</v>
      </c>
      <c r="B54" s="34"/>
      <c r="C54" s="34"/>
      <c r="D54" s="34"/>
      <c r="E54" s="31">
        <f t="shared" si="5"/>
        <v>0</v>
      </c>
      <c r="F54" s="31">
        <f t="shared" si="6"/>
        <v>0</v>
      </c>
      <c r="G54" s="31">
        <f t="shared" si="7"/>
        <v>0</v>
      </c>
      <c r="H54" s="32">
        <f t="shared" si="8"/>
        <v>0</v>
      </c>
      <c r="I54" s="35"/>
      <c r="J54" s="34"/>
      <c r="K54" s="34"/>
      <c r="L54" s="31">
        <f t="shared" si="9"/>
        <v>0</v>
      </c>
      <c r="M54" s="68">
        <f t="shared" si="10"/>
        <v>0</v>
      </c>
      <c r="N54" s="31">
        <f t="shared" si="11"/>
        <v>0</v>
      </c>
      <c r="O54" s="32">
        <f t="shared" si="12"/>
        <v>0</v>
      </c>
    </row>
    <row r="55" spans="1:15" ht="12.75">
      <c r="A55" s="33" t="s">
        <v>52</v>
      </c>
      <c r="B55" s="34"/>
      <c r="C55" s="34"/>
      <c r="D55" s="34"/>
      <c r="E55" s="31">
        <f t="shared" si="5"/>
        <v>0</v>
      </c>
      <c r="F55" s="31">
        <f t="shared" si="6"/>
        <v>0</v>
      </c>
      <c r="G55" s="31">
        <f t="shared" si="7"/>
        <v>0</v>
      </c>
      <c r="H55" s="32">
        <f t="shared" si="8"/>
        <v>0</v>
      </c>
      <c r="I55" s="35"/>
      <c r="J55" s="34"/>
      <c r="K55" s="34"/>
      <c r="L55" s="31">
        <f t="shared" si="9"/>
        <v>0</v>
      </c>
      <c r="M55" s="68">
        <f t="shared" si="10"/>
        <v>0</v>
      </c>
      <c r="N55" s="31">
        <f t="shared" si="11"/>
        <v>0</v>
      </c>
      <c r="O55" s="32">
        <f t="shared" si="12"/>
        <v>0</v>
      </c>
    </row>
    <row r="56" spans="1:15" ht="12.75">
      <c r="A56" s="33" t="s">
        <v>53</v>
      </c>
      <c r="B56" s="34"/>
      <c r="C56" s="34"/>
      <c r="D56" s="34"/>
      <c r="E56" s="31">
        <f t="shared" si="5"/>
        <v>0</v>
      </c>
      <c r="F56" s="31">
        <f t="shared" si="6"/>
        <v>0</v>
      </c>
      <c r="G56" s="31">
        <f t="shared" si="7"/>
        <v>0</v>
      </c>
      <c r="H56" s="32">
        <f t="shared" si="8"/>
        <v>0</v>
      </c>
      <c r="I56" s="35"/>
      <c r="J56" s="34"/>
      <c r="K56" s="34"/>
      <c r="L56" s="31">
        <f t="shared" si="9"/>
        <v>0</v>
      </c>
      <c r="M56" s="68">
        <f t="shared" si="10"/>
        <v>0</v>
      </c>
      <c r="N56" s="31">
        <f t="shared" si="11"/>
        <v>0</v>
      </c>
      <c r="O56" s="32">
        <f t="shared" si="12"/>
        <v>0</v>
      </c>
    </row>
    <row r="57" spans="1:15" ht="12.75">
      <c r="A57" s="33" t="s">
        <v>54</v>
      </c>
      <c r="B57" s="34"/>
      <c r="C57" s="34"/>
      <c r="D57" s="34"/>
      <c r="E57" s="31">
        <f t="shared" si="5"/>
        <v>0</v>
      </c>
      <c r="F57" s="31">
        <f t="shared" si="6"/>
        <v>0</v>
      </c>
      <c r="G57" s="31">
        <f t="shared" si="7"/>
        <v>0</v>
      </c>
      <c r="H57" s="32">
        <f t="shared" si="8"/>
        <v>0</v>
      </c>
      <c r="I57" s="35"/>
      <c r="J57" s="34"/>
      <c r="K57" s="34"/>
      <c r="L57" s="31">
        <f t="shared" si="9"/>
        <v>0</v>
      </c>
      <c r="M57" s="68">
        <f t="shared" si="10"/>
        <v>0</v>
      </c>
      <c r="N57" s="31">
        <f t="shared" si="11"/>
        <v>0</v>
      </c>
      <c r="O57" s="32">
        <f t="shared" si="12"/>
        <v>0</v>
      </c>
    </row>
    <row r="58" spans="1:15" ht="12.75">
      <c r="A58" s="33" t="s">
        <v>55</v>
      </c>
      <c r="B58" s="34"/>
      <c r="C58" s="34"/>
      <c r="D58" s="34"/>
      <c r="E58" s="31">
        <f t="shared" si="5"/>
        <v>0</v>
      </c>
      <c r="F58" s="31">
        <f t="shared" si="6"/>
        <v>0</v>
      </c>
      <c r="G58" s="31">
        <f t="shared" si="7"/>
        <v>0</v>
      </c>
      <c r="H58" s="32">
        <f t="shared" si="8"/>
        <v>0</v>
      </c>
      <c r="I58" s="35"/>
      <c r="J58" s="34"/>
      <c r="K58" s="34"/>
      <c r="L58" s="31">
        <f t="shared" si="9"/>
        <v>0</v>
      </c>
      <c r="M58" s="68">
        <f t="shared" si="10"/>
        <v>0</v>
      </c>
      <c r="N58" s="31">
        <f t="shared" si="11"/>
        <v>0</v>
      </c>
      <c r="O58" s="32">
        <f t="shared" si="12"/>
        <v>0</v>
      </c>
    </row>
    <row r="59" spans="1:15" ht="12.75">
      <c r="A59" s="33" t="s">
        <v>56</v>
      </c>
      <c r="B59" s="36"/>
      <c r="C59" s="36"/>
      <c r="D59" s="36"/>
      <c r="E59" s="31">
        <f t="shared" si="5"/>
        <v>0</v>
      </c>
      <c r="F59" s="31">
        <f t="shared" si="6"/>
        <v>0</v>
      </c>
      <c r="G59" s="31">
        <f t="shared" si="7"/>
        <v>0</v>
      </c>
      <c r="H59" s="32">
        <f t="shared" si="8"/>
        <v>0</v>
      </c>
      <c r="I59" s="37"/>
      <c r="J59" s="36"/>
      <c r="K59" s="36"/>
      <c r="L59" s="31">
        <f t="shared" si="9"/>
        <v>0</v>
      </c>
      <c r="M59" s="68">
        <f t="shared" si="10"/>
        <v>0</v>
      </c>
      <c r="N59" s="31">
        <f t="shared" si="11"/>
        <v>0</v>
      </c>
      <c r="O59" s="32">
        <f t="shared" si="12"/>
        <v>0</v>
      </c>
    </row>
    <row r="60" spans="1:15" ht="12.75">
      <c r="A60" s="33" t="s">
        <v>57</v>
      </c>
      <c r="B60" s="36"/>
      <c r="C60" s="36"/>
      <c r="D60" s="36"/>
      <c r="E60" s="31">
        <f t="shared" si="5"/>
        <v>0</v>
      </c>
      <c r="F60" s="31">
        <f t="shared" si="6"/>
        <v>0</v>
      </c>
      <c r="G60" s="31">
        <f t="shared" si="7"/>
        <v>0</v>
      </c>
      <c r="H60" s="32">
        <f t="shared" si="8"/>
        <v>0</v>
      </c>
      <c r="I60" s="37"/>
      <c r="J60" s="36"/>
      <c r="K60" s="36"/>
      <c r="L60" s="31">
        <f t="shared" si="9"/>
        <v>0</v>
      </c>
      <c r="M60" s="68">
        <f t="shared" si="10"/>
        <v>0</v>
      </c>
      <c r="N60" s="31">
        <f t="shared" si="11"/>
        <v>0</v>
      </c>
      <c r="O60" s="32">
        <f t="shared" si="12"/>
        <v>0</v>
      </c>
    </row>
    <row r="61" spans="1:15" ht="25.5">
      <c r="A61" s="38" t="s">
        <v>58</v>
      </c>
      <c r="B61" s="39" t="s">
        <v>59</v>
      </c>
      <c r="C61" s="39" t="s">
        <v>59</v>
      </c>
      <c r="D61" s="39" t="s">
        <v>59</v>
      </c>
      <c r="E61" s="42"/>
      <c r="F61" s="39" t="s">
        <v>59</v>
      </c>
      <c r="G61" s="42"/>
      <c r="H61" s="32">
        <f t="shared" si="8"/>
        <v>0</v>
      </c>
      <c r="I61" s="43" t="s">
        <v>59</v>
      </c>
      <c r="J61" s="39" t="s">
        <v>59</v>
      </c>
      <c r="K61" s="39" t="s">
        <v>59</v>
      </c>
      <c r="L61" s="42"/>
      <c r="M61" s="69" t="s">
        <v>59</v>
      </c>
      <c r="N61" s="42"/>
      <c r="O61" s="32">
        <f t="shared" si="12"/>
        <v>0</v>
      </c>
    </row>
    <row r="62" spans="1:15" ht="37.5" customHeight="1">
      <c r="A62" s="44" t="s">
        <v>68</v>
      </c>
      <c r="B62" s="45" t="s">
        <v>59</v>
      </c>
      <c r="C62" s="45" t="s">
        <v>59</v>
      </c>
      <c r="D62" s="45" t="s">
        <v>59</v>
      </c>
      <c r="E62" s="42"/>
      <c r="F62" s="45" t="s">
        <v>59</v>
      </c>
      <c r="G62" s="42"/>
      <c r="H62" s="32">
        <f t="shared" si="8"/>
        <v>0</v>
      </c>
      <c r="I62" s="46" t="s">
        <v>59</v>
      </c>
      <c r="J62" s="45" t="s">
        <v>59</v>
      </c>
      <c r="K62" s="45" t="s">
        <v>59</v>
      </c>
      <c r="L62" s="42"/>
      <c r="M62" s="70" t="s">
        <v>59</v>
      </c>
      <c r="N62" s="42"/>
      <c r="O62" s="32">
        <f t="shared" si="12"/>
        <v>0</v>
      </c>
    </row>
    <row r="63" spans="1:15" ht="38.25" customHeight="1">
      <c r="A63" s="44" t="s">
        <v>69</v>
      </c>
      <c r="B63" s="45" t="s">
        <v>59</v>
      </c>
      <c r="C63" s="45" t="s">
        <v>59</v>
      </c>
      <c r="D63" s="45" t="s">
        <v>59</v>
      </c>
      <c r="E63" s="31">
        <f>SUM(E64:E68)</f>
        <v>0</v>
      </c>
      <c r="F63" s="45" t="s">
        <v>59</v>
      </c>
      <c r="G63" s="31">
        <f>SUM(G64:G68)</f>
        <v>0</v>
      </c>
      <c r="H63" s="32">
        <f t="shared" si="8"/>
        <v>0</v>
      </c>
      <c r="I63" s="46" t="s">
        <v>59</v>
      </c>
      <c r="J63" s="45" t="s">
        <v>59</v>
      </c>
      <c r="K63" s="45" t="s">
        <v>59</v>
      </c>
      <c r="L63" s="31">
        <f>SUM(L64:L68)</f>
        <v>0</v>
      </c>
      <c r="M63" s="70" t="s">
        <v>59</v>
      </c>
      <c r="N63" s="31">
        <f>SUM(N64:N68)</f>
        <v>0</v>
      </c>
      <c r="O63" s="32">
        <f t="shared" si="12"/>
        <v>0</v>
      </c>
    </row>
    <row r="64" spans="1:15" ht="12.75">
      <c r="A64" s="48" t="s">
        <v>54</v>
      </c>
      <c r="B64" s="45"/>
      <c r="C64" s="45"/>
      <c r="D64" s="45"/>
      <c r="E64" s="31">
        <f>C64*D64/1000</f>
        <v>0</v>
      </c>
      <c r="F64" s="31">
        <f>H29</f>
        <v>0</v>
      </c>
      <c r="G64" s="31">
        <f>F64*C64/1000</f>
        <v>0</v>
      </c>
      <c r="H64" s="32">
        <f t="shared" si="8"/>
        <v>0</v>
      </c>
      <c r="I64" s="46"/>
      <c r="J64" s="45"/>
      <c r="K64" s="45"/>
      <c r="L64" s="31">
        <f>J64*K64/1000</f>
        <v>0</v>
      </c>
      <c r="M64" s="68">
        <f>D64</f>
        <v>0</v>
      </c>
      <c r="N64" s="31">
        <f>M64*J64/1000</f>
        <v>0</v>
      </c>
      <c r="O64" s="32">
        <f t="shared" si="12"/>
        <v>0</v>
      </c>
    </row>
    <row r="65" spans="1:15" ht="12.75">
      <c r="A65" s="48" t="s">
        <v>50</v>
      </c>
      <c r="B65" s="45"/>
      <c r="C65" s="45"/>
      <c r="D65" s="45"/>
      <c r="E65" s="31">
        <f>C65*D65/1000</f>
        <v>0</v>
      </c>
      <c r="F65" s="31">
        <f>H30</f>
        <v>0</v>
      </c>
      <c r="G65" s="31">
        <f>F65*C65/1000</f>
        <v>0</v>
      </c>
      <c r="H65" s="32">
        <f t="shared" si="8"/>
        <v>0</v>
      </c>
      <c r="I65" s="46"/>
      <c r="J65" s="45"/>
      <c r="K65" s="45"/>
      <c r="L65" s="31">
        <f>J65*K65/1000</f>
        <v>0</v>
      </c>
      <c r="M65" s="68">
        <f>D65</f>
        <v>0</v>
      </c>
      <c r="N65" s="31">
        <f>M65*J65/1000</f>
        <v>0</v>
      </c>
      <c r="O65" s="32">
        <f t="shared" si="12"/>
        <v>0</v>
      </c>
    </row>
    <row r="66" spans="1:15" ht="12.75">
      <c r="A66" s="48" t="s">
        <v>51</v>
      </c>
      <c r="B66" s="45"/>
      <c r="C66" s="45"/>
      <c r="D66" s="45"/>
      <c r="E66" s="31">
        <f>C66*D66/1000</f>
        <v>0</v>
      </c>
      <c r="F66" s="31">
        <f>H31</f>
        <v>0</v>
      </c>
      <c r="G66" s="31">
        <f>F66*C66/1000</f>
        <v>0</v>
      </c>
      <c r="H66" s="32">
        <f t="shared" si="8"/>
        <v>0</v>
      </c>
      <c r="I66" s="46"/>
      <c r="J66" s="45"/>
      <c r="K66" s="45"/>
      <c r="L66" s="31">
        <f>J66*K66/1000</f>
        <v>0</v>
      </c>
      <c r="M66" s="68">
        <f>D66</f>
        <v>0</v>
      </c>
      <c r="N66" s="31">
        <f>M66*J66/1000</f>
        <v>0</v>
      </c>
      <c r="O66" s="32">
        <f t="shared" si="12"/>
        <v>0</v>
      </c>
    </row>
    <row r="67" spans="1:15" ht="12.75">
      <c r="A67" s="48" t="s">
        <v>52</v>
      </c>
      <c r="B67" s="45"/>
      <c r="C67" s="45"/>
      <c r="D67" s="45"/>
      <c r="E67" s="31">
        <f>C67*D67/1000</f>
        <v>0</v>
      </c>
      <c r="F67" s="31">
        <f>H32</f>
        <v>0</v>
      </c>
      <c r="G67" s="31">
        <f>F67*C67/1000</f>
        <v>0</v>
      </c>
      <c r="H67" s="32">
        <f t="shared" si="8"/>
        <v>0</v>
      </c>
      <c r="I67" s="46"/>
      <c r="J67" s="45"/>
      <c r="K67" s="45"/>
      <c r="L67" s="31">
        <f>J67*K67/1000</f>
        <v>0</v>
      </c>
      <c r="M67" s="68">
        <f>D67</f>
        <v>0</v>
      </c>
      <c r="N67" s="31">
        <f>M67*J67/1000</f>
        <v>0</v>
      </c>
      <c r="O67" s="32">
        <f t="shared" si="12"/>
        <v>0</v>
      </c>
    </row>
    <row r="68" spans="1:15" ht="12.75">
      <c r="A68" s="49" t="s">
        <v>53</v>
      </c>
      <c r="B68" s="50"/>
      <c r="C68" s="50"/>
      <c r="D68" s="50"/>
      <c r="E68" s="53">
        <f>C68*D68/1000</f>
        <v>0</v>
      </c>
      <c r="F68" s="31">
        <f>H33</f>
        <v>0</v>
      </c>
      <c r="G68" s="53">
        <f>F68*C68/1000</f>
        <v>0</v>
      </c>
      <c r="H68" s="55">
        <f t="shared" si="8"/>
        <v>0</v>
      </c>
      <c r="I68" s="52"/>
      <c r="J68" s="50"/>
      <c r="K68" s="50"/>
      <c r="L68" s="53">
        <f>J68*K68/1000</f>
        <v>0</v>
      </c>
      <c r="M68" s="68">
        <f>D68</f>
        <v>0</v>
      </c>
      <c r="N68" s="53">
        <f>M68*J68/1000</f>
        <v>0</v>
      </c>
      <c r="O68" s="55">
        <f t="shared" si="12"/>
        <v>0</v>
      </c>
    </row>
    <row r="69" spans="1:15" ht="54.75" customHeight="1">
      <c r="A69" s="56" t="s">
        <v>70</v>
      </c>
      <c r="B69" s="57" t="s">
        <v>59</v>
      </c>
      <c r="C69" s="57" t="s">
        <v>59</v>
      </c>
      <c r="D69" s="57" t="s">
        <v>59</v>
      </c>
      <c r="E69" s="60">
        <f>E49+E50+E51+E53+E54+E55+E56+E57+E58+E61+E62+E63+E52+E60+E59</f>
        <v>0</v>
      </c>
      <c r="F69" s="57" t="s">
        <v>59</v>
      </c>
      <c r="G69" s="60">
        <f>G49+G50+G51+G53+G54+G55+G56+G57+G58+G61+G62+G63+G52+G60+G59</f>
        <v>0</v>
      </c>
      <c r="H69" s="61">
        <f t="shared" si="8"/>
        <v>0</v>
      </c>
      <c r="I69" s="59" t="s">
        <v>59</v>
      </c>
      <c r="J69" s="57" t="s">
        <v>59</v>
      </c>
      <c r="K69" s="57" t="s">
        <v>59</v>
      </c>
      <c r="L69" s="60">
        <f>L49+L50+L51+L53+L54+L55+L56+L57+L58+L61+L62+L63+L52+L60+L59</f>
        <v>0</v>
      </c>
      <c r="M69" s="71" t="s">
        <v>59</v>
      </c>
      <c r="N69" s="60">
        <f>N49+N50+N51+N53+N54+N55+N56+N57+N58+N61+N62+N63+N52+N60+N59</f>
        <v>0</v>
      </c>
      <c r="O69" s="61">
        <f t="shared" si="12"/>
        <v>0</v>
      </c>
    </row>
    <row r="70" spans="1:13" ht="15" customHeight="1">
      <c r="A70" s="72"/>
      <c r="B70" s="9"/>
      <c r="C70" s="9"/>
      <c r="D70" s="73"/>
      <c r="E70" s="9"/>
      <c r="F70" s="73"/>
      <c r="G70" s="73"/>
      <c r="H70" s="9"/>
      <c r="I70" s="9"/>
      <c r="J70" s="73"/>
      <c r="K70" s="9"/>
      <c r="L70" s="73"/>
      <c r="M70" s="73"/>
    </row>
    <row r="71" spans="1:13" ht="15" customHeight="1">
      <c r="A71" s="74"/>
      <c r="B71" s="9"/>
      <c r="C71" s="9"/>
      <c r="D71" s="73"/>
      <c r="E71" s="9"/>
      <c r="F71" s="73"/>
      <c r="G71" s="73"/>
      <c r="H71" s="9"/>
      <c r="I71" s="9"/>
      <c r="J71" s="73"/>
      <c r="K71" s="9"/>
      <c r="L71" s="73"/>
      <c r="M71" s="73"/>
    </row>
    <row r="74" spans="3:8" ht="12.75">
      <c r="C74" s="182" t="s">
        <v>63</v>
      </c>
      <c r="D74" s="182"/>
      <c r="E74" s="182"/>
      <c r="F74" s="182"/>
      <c r="G74" s="182"/>
      <c r="H74" s="182"/>
    </row>
    <row r="76" spans="1:9" ht="12.75">
      <c r="A76" s="6" t="s">
        <v>18</v>
      </c>
      <c r="D76" s="8" t="str">
        <f>D6</f>
        <v>Разветьевский с/с</v>
      </c>
      <c r="E76" s="8"/>
      <c r="F76" s="75"/>
      <c r="G76" s="75"/>
      <c r="H76" s="75"/>
      <c r="I76" s="75"/>
    </row>
    <row r="77" spans="1:10" ht="12.75">
      <c r="A77" s="10" t="s">
        <v>20</v>
      </c>
      <c r="D77" s="8" t="str">
        <f>D7</f>
        <v>ООО МК "Тепличный"</v>
      </c>
      <c r="I77" s="73"/>
      <c r="J77" s="73"/>
    </row>
    <row r="78" spans="1:10" ht="12.75">
      <c r="A78" s="10"/>
      <c r="I78" s="73"/>
      <c r="J78" s="73"/>
    </row>
    <row r="79" spans="1:10" ht="12.75" customHeight="1">
      <c r="A79" s="179"/>
      <c r="B79" s="180" t="s">
        <v>71</v>
      </c>
      <c r="C79" s="180"/>
      <c r="D79" s="180"/>
      <c r="E79" s="180"/>
      <c r="F79" s="180"/>
      <c r="G79" s="180"/>
      <c r="H79" s="180"/>
      <c r="I79" s="73"/>
      <c r="J79" s="73"/>
    </row>
    <row r="80" spans="1:10" ht="12.75">
      <c r="A80" s="179"/>
      <c r="B80" s="11" t="s">
        <v>66</v>
      </c>
      <c r="C80" s="11" t="s">
        <v>24</v>
      </c>
      <c r="D80" s="11" t="s">
        <v>26</v>
      </c>
      <c r="E80" s="15" t="s">
        <v>27</v>
      </c>
      <c r="F80" s="11" t="s">
        <v>28</v>
      </c>
      <c r="G80" s="15" t="s">
        <v>29</v>
      </c>
      <c r="H80" s="62" t="s">
        <v>30</v>
      </c>
      <c r="I80" s="73"/>
      <c r="J80" s="73"/>
    </row>
    <row r="81" spans="1:10" ht="12.75">
      <c r="A81" s="179"/>
      <c r="B81" s="16" t="s">
        <v>67</v>
      </c>
      <c r="C81" s="16" t="s">
        <v>32</v>
      </c>
      <c r="D81" s="16" t="s">
        <v>32</v>
      </c>
      <c r="E81" s="19" t="s">
        <v>33</v>
      </c>
      <c r="F81" s="16" t="s">
        <v>34</v>
      </c>
      <c r="G81" s="19" t="s">
        <v>35</v>
      </c>
      <c r="H81" s="63" t="s">
        <v>36</v>
      </c>
      <c r="I81" s="73"/>
      <c r="J81" s="73"/>
    </row>
    <row r="82" spans="1:10" ht="12.75">
      <c r="A82" s="179"/>
      <c r="B82" s="16" t="s">
        <v>42</v>
      </c>
      <c r="C82" s="16" t="s">
        <v>38</v>
      </c>
      <c r="D82" s="16" t="s">
        <v>38</v>
      </c>
      <c r="E82" s="19" t="s">
        <v>38</v>
      </c>
      <c r="F82" s="16" t="s">
        <v>39</v>
      </c>
      <c r="G82" s="19" t="s">
        <v>40</v>
      </c>
      <c r="H82" s="63" t="s">
        <v>41</v>
      </c>
      <c r="I82" s="73"/>
      <c r="J82" s="73"/>
    </row>
    <row r="83" spans="1:10" ht="12.75">
      <c r="A83" s="179"/>
      <c r="B83" s="64"/>
      <c r="C83" s="65" t="s">
        <v>42</v>
      </c>
      <c r="D83" s="21" t="s">
        <v>43</v>
      </c>
      <c r="E83" s="20" t="s">
        <v>44</v>
      </c>
      <c r="F83" s="21" t="s">
        <v>43</v>
      </c>
      <c r="G83" s="20" t="s">
        <v>44</v>
      </c>
      <c r="H83" s="66" t="s">
        <v>45</v>
      </c>
      <c r="I83" s="73"/>
      <c r="J83" s="73"/>
    </row>
    <row r="84" spans="1:10" ht="12.75">
      <c r="A84" s="25" t="s">
        <v>46</v>
      </c>
      <c r="B84" s="26"/>
      <c r="C84" s="26"/>
      <c r="D84" s="26"/>
      <c r="E84" s="29">
        <f>C84*D84/1000</f>
        <v>0</v>
      </c>
      <c r="F84" s="31">
        <f>K49</f>
        <v>0</v>
      </c>
      <c r="G84" s="31">
        <f>F84*C84/1000</f>
        <v>0</v>
      </c>
      <c r="H84" s="32">
        <f>IF(L49=0,0,G84/L49*100)</f>
        <v>0</v>
      </c>
      <c r="I84" s="73"/>
      <c r="J84" s="73"/>
    </row>
    <row r="85" spans="1:10" ht="12.75">
      <c r="A85" s="33" t="s">
        <v>47</v>
      </c>
      <c r="B85" s="34"/>
      <c r="C85" s="34"/>
      <c r="D85" s="34"/>
      <c r="E85" s="31">
        <f>C85*D85/1000</f>
        <v>0</v>
      </c>
      <c r="F85" s="31">
        <f>K50</f>
        <v>0</v>
      </c>
      <c r="G85" s="31">
        <f>F85*C85/1000</f>
        <v>0</v>
      </c>
      <c r="H85" s="32">
        <f>IF(L50=0,0,G85/L50*100)</f>
        <v>0</v>
      </c>
      <c r="I85" s="73"/>
      <c r="J85" s="73"/>
    </row>
    <row r="86" spans="1:10" ht="12.75">
      <c r="A86" s="33" t="s">
        <v>48</v>
      </c>
      <c r="B86" s="34"/>
      <c r="C86" s="34"/>
      <c r="D86" s="34"/>
      <c r="E86" s="31">
        <f>C86*D86/1000</f>
        <v>0</v>
      </c>
      <c r="F86" s="31">
        <f>K51</f>
        <v>0</v>
      </c>
      <c r="G86" s="31">
        <f>F86*C86/1000</f>
        <v>0</v>
      </c>
      <c r="H86" s="32">
        <f>IF(L51=0,0,G86/L51*100)</f>
        <v>0</v>
      </c>
      <c r="I86" s="73"/>
      <c r="J86" s="73"/>
    </row>
    <row r="87" spans="1:10" ht="12.75">
      <c r="A87" s="33" t="s">
        <v>49</v>
      </c>
      <c r="B87" s="34"/>
      <c r="C87" s="34"/>
      <c r="D87" s="34"/>
      <c r="E87" s="31"/>
      <c r="F87" s="31"/>
      <c r="G87" s="31"/>
      <c r="H87" s="32"/>
      <c r="I87" s="73"/>
      <c r="J87" s="73"/>
    </row>
    <row r="88" spans="1:10" ht="12.75">
      <c r="A88" s="33" t="s">
        <v>50</v>
      </c>
      <c r="B88" s="34"/>
      <c r="C88" s="34"/>
      <c r="D88" s="34"/>
      <c r="E88" s="31">
        <f aca="true" t="shared" si="13" ref="E88:E95">C88*D88/1000</f>
        <v>0</v>
      </c>
      <c r="F88" s="31">
        <f aca="true" t="shared" si="14" ref="F88:F95">K53</f>
        <v>0</v>
      </c>
      <c r="G88" s="31">
        <f aca="true" t="shared" si="15" ref="G88:G95">F88*C88/1000</f>
        <v>0</v>
      </c>
      <c r="H88" s="32">
        <f aca="true" t="shared" si="16" ref="H88:H104">IF(L53=0,0,G88/L53*100)</f>
        <v>0</v>
      </c>
      <c r="I88" s="73"/>
      <c r="J88" s="73"/>
    </row>
    <row r="89" spans="1:10" ht="12.75">
      <c r="A89" s="33" t="s">
        <v>51</v>
      </c>
      <c r="B89" s="34"/>
      <c r="C89" s="34"/>
      <c r="D89" s="34"/>
      <c r="E89" s="31">
        <f t="shared" si="13"/>
        <v>0</v>
      </c>
      <c r="F89" s="31">
        <f t="shared" si="14"/>
        <v>0</v>
      </c>
      <c r="G89" s="31">
        <f t="shared" si="15"/>
        <v>0</v>
      </c>
      <c r="H89" s="32">
        <f t="shared" si="16"/>
        <v>0</v>
      </c>
      <c r="I89" s="73"/>
      <c r="J89" s="73"/>
    </row>
    <row r="90" spans="1:10" ht="12.75">
      <c r="A90" s="33" t="s">
        <v>52</v>
      </c>
      <c r="B90" s="34"/>
      <c r="C90" s="34"/>
      <c r="D90" s="34"/>
      <c r="E90" s="31">
        <f t="shared" si="13"/>
        <v>0</v>
      </c>
      <c r="F90" s="31">
        <f t="shared" si="14"/>
        <v>0</v>
      </c>
      <c r="G90" s="31">
        <f t="shared" si="15"/>
        <v>0</v>
      </c>
      <c r="H90" s="32">
        <f t="shared" si="16"/>
        <v>0</v>
      </c>
      <c r="I90" s="73"/>
      <c r="J90" s="73"/>
    </row>
    <row r="91" spans="1:10" ht="12.75">
      <c r="A91" s="33" t="s">
        <v>53</v>
      </c>
      <c r="B91" s="34"/>
      <c r="C91" s="34"/>
      <c r="D91" s="34"/>
      <c r="E91" s="31">
        <f t="shared" si="13"/>
        <v>0</v>
      </c>
      <c r="F91" s="31">
        <f t="shared" si="14"/>
        <v>0</v>
      </c>
      <c r="G91" s="31">
        <f t="shared" si="15"/>
        <v>0</v>
      </c>
      <c r="H91" s="32">
        <f t="shared" si="16"/>
        <v>0</v>
      </c>
      <c r="I91" s="73"/>
      <c r="J91" s="73"/>
    </row>
    <row r="92" spans="1:10" ht="12.75">
      <c r="A92" s="33" t="s">
        <v>54</v>
      </c>
      <c r="B92" s="34"/>
      <c r="C92" s="34"/>
      <c r="D92" s="34"/>
      <c r="E92" s="31">
        <f t="shared" si="13"/>
        <v>0</v>
      </c>
      <c r="F92" s="31">
        <f t="shared" si="14"/>
        <v>0</v>
      </c>
      <c r="G92" s="31">
        <f t="shared" si="15"/>
        <v>0</v>
      </c>
      <c r="H92" s="32">
        <f t="shared" si="16"/>
        <v>0</v>
      </c>
      <c r="I92" s="73"/>
      <c r="J92" s="73"/>
    </row>
    <row r="93" spans="1:10" ht="12.75">
      <c r="A93" s="33" t="s">
        <v>55</v>
      </c>
      <c r="B93" s="34"/>
      <c r="C93" s="34"/>
      <c r="D93" s="34"/>
      <c r="E93" s="31">
        <f t="shared" si="13"/>
        <v>0</v>
      </c>
      <c r="F93" s="31">
        <f t="shared" si="14"/>
        <v>0</v>
      </c>
      <c r="G93" s="31">
        <f t="shared" si="15"/>
        <v>0</v>
      </c>
      <c r="H93" s="32">
        <f t="shared" si="16"/>
        <v>0</v>
      </c>
      <c r="I93" s="73"/>
      <c r="J93" s="73"/>
    </row>
    <row r="94" spans="1:10" ht="12.75">
      <c r="A94" s="33" t="s">
        <v>56</v>
      </c>
      <c r="B94" s="36"/>
      <c r="C94" s="36"/>
      <c r="D94" s="36"/>
      <c r="E94" s="31">
        <f t="shared" si="13"/>
        <v>0</v>
      </c>
      <c r="F94" s="31">
        <f t="shared" si="14"/>
        <v>0</v>
      </c>
      <c r="G94" s="31">
        <f t="shared" si="15"/>
        <v>0</v>
      </c>
      <c r="H94" s="32">
        <f t="shared" si="16"/>
        <v>0</v>
      </c>
      <c r="I94" s="73"/>
      <c r="J94" s="73"/>
    </row>
    <row r="95" spans="1:10" ht="12.75">
      <c r="A95" s="33" t="s">
        <v>57</v>
      </c>
      <c r="B95" s="36"/>
      <c r="C95" s="36"/>
      <c r="D95" s="36"/>
      <c r="E95" s="31">
        <f t="shared" si="13"/>
        <v>0</v>
      </c>
      <c r="F95" s="31">
        <f t="shared" si="14"/>
        <v>0</v>
      </c>
      <c r="G95" s="31">
        <f t="shared" si="15"/>
        <v>0</v>
      </c>
      <c r="H95" s="32">
        <f t="shared" si="16"/>
        <v>0</v>
      </c>
      <c r="I95" s="73"/>
      <c r="J95" s="73"/>
    </row>
    <row r="96" spans="1:10" ht="25.5">
      <c r="A96" s="38" t="s">
        <v>58</v>
      </c>
      <c r="B96" s="39" t="s">
        <v>59</v>
      </c>
      <c r="C96" s="39" t="s">
        <v>59</v>
      </c>
      <c r="D96" s="39" t="s">
        <v>59</v>
      </c>
      <c r="E96" s="42"/>
      <c r="F96" s="39" t="s">
        <v>59</v>
      </c>
      <c r="G96" s="42"/>
      <c r="H96" s="32">
        <f t="shared" si="16"/>
        <v>0</v>
      </c>
      <c r="I96" s="73"/>
      <c r="J96" s="73"/>
    </row>
    <row r="97" spans="1:10" ht="36">
      <c r="A97" s="44" t="s">
        <v>68</v>
      </c>
      <c r="B97" s="45" t="s">
        <v>59</v>
      </c>
      <c r="C97" s="45" t="s">
        <v>59</v>
      </c>
      <c r="D97" s="45" t="s">
        <v>59</v>
      </c>
      <c r="E97" s="42"/>
      <c r="F97" s="45" t="s">
        <v>59</v>
      </c>
      <c r="G97" s="42"/>
      <c r="H97" s="32">
        <f t="shared" si="16"/>
        <v>0</v>
      </c>
      <c r="I97" s="73"/>
      <c r="J97" s="73"/>
    </row>
    <row r="98" spans="1:8" ht="36">
      <c r="A98" s="44" t="s">
        <v>72</v>
      </c>
      <c r="B98" s="45" t="s">
        <v>59</v>
      </c>
      <c r="C98" s="45" t="s">
        <v>59</v>
      </c>
      <c r="D98" s="45" t="s">
        <v>59</v>
      </c>
      <c r="E98" s="31">
        <f>SUM(E99:E103)</f>
        <v>0</v>
      </c>
      <c r="F98" s="45" t="s">
        <v>59</v>
      </c>
      <c r="G98" s="31">
        <f>SUM(G99:G103)</f>
        <v>0</v>
      </c>
      <c r="H98" s="32">
        <f t="shared" si="16"/>
        <v>0</v>
      </c>
    </row>
    <row r="99" spans="1:8" ht="12.75">
      <c r="A99" s="48" t="s">
        <v>54</v>
      </c>
      <c r="B99" s="45"/>
      <c r="C99" s="45"/>
      <c r="D99" s="45"/>
      <c r="E99" s="31">
        <f>C99*D99/1000</f>
        <v>0</v>
      </c>
      <c r="F99" s="31">
        <f>K64</f>
        <v>0</v>
      </c>
      <c r="G99" s="31">
        <f>F99*C99/1000</f>
        <v>0</v>
      </c>
      <c r="H99" s="32">
        <f t="shared" si="16"/>
        <v>0</v>
      </c>
    </row>
    <row r="100" spans="1:8" ht="12.75">
      <c r="A100" s="48" t="s">
        <v>50</v>
      </c>
      <c r="B100" s="45"/>
      <c r="C100" s="45"/>
      <c r="D100" s="45"/>
      <c r="E100" s="31">
        <f>C100*D100/1000</f>
        <v>0</v>
      </c>
      <c r="F100" s="31">
        <f>K65</f>
        <v>0</v>
      </c>
      <c r="G100" s="31">
        <f>F100*C100/1000</f>
        <v>0</v>
      </c>
      <c r="H100" s="32">
        <f t="shared" si="16"/>
        <v>0</v>
      </c>
    </row>
    <row r="101" spans="1:8" ht="12.75">
      <c r="A101" s="48" t="s">
        <v>51</v>
      </c>
      <c r="B101" s="45"/>
      <c r="C101" s="45"/>
      <c r="D101" s="45"/>
      <c r="E101" s="31">
        <f>C101*D101/1000</f>
        <v>0</v>
      </c>
      <c r="F101" s="31">
        <f>K66</f>
        <v>0</v>
      </c>
      <c r="G101" s="31">
        <f>F101*C101/1000</f>
        <v>0</v>
      </c>
      <c r="H101" s="32">
        <f t="shared" si="16"/>
        <v>0</v>
      </c>
    </row>
    <row r="102" spans="1:8" ht="12.75">
      <c r="A102" s="48" t="s">
        <v>52</v>
      </c>
      <c r="B102" s="45"/>
      <c r="C102" s="45"/>
      <c r="D102" s="45"/>
      <c r="E102" s="31">
        <f>C102*D102/1000</f>
        <v>0</v>
      </c>
      <c r="F102" s="31">
        <f>K67</f>
        <v>0</v>
      </c>
      <c r="G102" s="31">
        <f>F102*C102/1000</f>
        <v>0</v>
      </c>
      <c r="H102" s="32">
        <f t="shared" si="16"/>
        <v>0</v>
      </c>
    </row>
    <row r="103" spans="1:8" ht="12.75">
      <c r="A103" s="49" t="s">
        <v>53</v>
      </c>
      <c r="B103" s="50"/>
      <c r="C103" s="50"/>
      <c r="D103" s="50"/>
      <c r="E103" s="53">
        <f>C103*D103/1000</f>
        <v>0</v>
      </c>
      <c r="F103" s="31">
        <f>K68</f>
        <v>0</v>
      </c>
      <c r="G103" s="53">
        <f>F103*C103/1000</f>
        <v>0</v>
      </c>
      <c r="H103" s="55">
        <f t="shared" si="16"/>
        <v>0</v>
      </c>
    </row>
    <row r="104" spans="1:8" s="73" customFormat="1" ht="52.5" customHeight="1">
      <c r="A104" s="56" t="s">
        <v>70</v>
      </c>
      <c r="B104" s="57" t="s">
        <v>59</v>
      </c>
      <c r="C104" s="57" t="s">
        <v>59</v>
      </c>
      <c r="D104" s="57" t="s">
        <v>59</v>
      </c>
      <c r="E104" s="60">
        <f>E84+E85+E86+E88+E89+E90+E91+E92+E93+E96+E97+E98+E87+E95+E94</f>
        <v>0</v>
      </c>
      <c r="F104" s="57" t="s">
        <v>59</v>
      </c>
      <c r="G104" s="60">
        <f>G84+G85+G86+G88+G89+G90+G91+G92+G93+G96+G97+G98+G87+G95+G94</f>
        <v>0</v>
      </c>
      <c r="H104" s="61">
        <f t="shared" si="16"/>
        <v>0</v>
      </c>
    </row>
  </sheetData>
  <sheetProtection selectLockedCells="1" selectUnlockedCells="1"/>
  <mergeCells count="14">
    <mergeCell ref="I40:N40"/>
    <mergeCell ref="A44:A48"/>
    <mergeCell ref="B44:H44"/>
    <mergeCell ref="I44:O44"/>
    <mergeCell ref="C74:H74"/>
    <mergeCell ref="A79:A83"/>
    <mergeCell ref="B79:H79"/>
    <mergeCell ref="A2:L2"/>
    <mergeCell ref="A3:L3"/>
    <mergeCell ref="A4:L4"/>
    <mergeCell ref="A5:L5"/>
    <mergeCell ref="A9:A13"/>
    <mergeCell ref="B9:E9"/>
    <mergeCell ref="F9:L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94"/>
  <rowBreaks count="2" manualBreakCount="2">
    <brk id="39" max="255" man="1"/>
    <brk id="7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95"/>
  <sheetViews>
    <sheetView showZeros="0" zoomScalePageLayoutView="0" workbookViewId="0" topLeftCell="A40">
      <selection activeCell="B14" sqref="B14"/>
    </sheetView>
  </sheetViews>
  <sheetFormatPr defaultColWidth="9.00390625" defaultRowHeight="12.75"/>
  <cols>
    <col min="1" max="1" width="30.25390625" style="0" customWidth="1"/>
    <col min="2" max="3" width="8.75390625" style="0" customWidth="1"/>
    <col min="4" max="4" width="8.125" style="0" customWidth="1"/>
    <col min="5" max="5" width="8.75390625" style="0" customWidth="1"/>
    <col min="6" max="6" width="8.2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8.00390625" style="0" customWidth="1"/>
    <col min="11" max="12" width="8.375" style="0" customWidth="1"/>
    <col min="13" max="13" width="7.375" style="0" customWidth="1"/>
    <col min="14" max="14" width="8.25390625" style="0" customWidth="1"/>
    <col min="15" max="15" width="7.875" style="0" customWidth="1"/>
  </cols>
  <sheetData>
    <row r="1" ht="12.75">
      <c r="J1" t="s">
        <v>14</v>
      </c>
    </row>
    <row r="2" spans="1:12" ht="12.7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177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0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0" ht="12.75">
      <c r="A6" s="10" t="s">
        <v>18</v>
      </c>
      <c r="B6" s="10"/>
      <c r="C6" s="10"/>
      <c r="D6" s="8" t="s">
        <v>91</v>
      </c>
      <c r="F6" s="8"/>
      <c r="J6" s="8"/>
    </row>
    <row r="7" spans="1:4" ht="12.75">
      <c r="A7" s="10" t="s">
        <v>20</v>
      </c>
      <c r="B7" s="10"/>
      <c r="C7" s="10"/>
      <c r="D7" s="8" t="s">
        <v>13</v>
      </c>
    </row>
    <row r="8" spans="1:3" ht="12.75">
      <c r="A8" s="10"/>
      <c r="B8" s="10"/>
      <c r="C8" s="10"/>
    </row>
    <row r="9" spans="1:12" ht="12.75" customHeight="1">
      <c r="A9" s="179"/>
      <c r="B9" s="180" t="s">
        <v>76</v>
      </c>
      <c r="C9" s="180"/>
      <c r="D9" s="180"/>
      <c r="E9" s="180"/>
      <c r="F9" s="181" t="s">
        <v>77</v>
      </c>
      <c r="G9" s="181"/>
      <c r="H9" s="181"/>
      <c r="I9" s="181"/>
      <c r="J9" s="181"/>
      <c r="K9" s="181"/>
      <c r="L9" s="181"/>
    </row>
    <row r="10" spans="1:12" ht="12.75" customHeight="1">
      <c r="A10" s="179"/>
      <c r="B10" s="11" t="s">
        <v>24</v>
      </c>
      <c r="C10" s="11" t="s">
        <v>25</v>
      </c>
      <c r="D10" s="11" t="s">
        <v>26</v>
      </c>
      <c r="E10" s="12" t="s">
        <v>27</v>
      </c>
      <c r="F10" s="13" t="s">
        <v>24</v>
      </c>
      <c r="G10" s="11" t="s">
        <v>25</v>
      </c>
      <c r="H10" s="11" t="s">
        <v>26</v>
      </c>
      <c r="I10" s="11" t="s">
        <v>27</v>
      </c>
      <c r="J10" s="14" t="s">
        <v>28</v>
      </c>
      <c r="K10" s="15" t="s">
        <v>29</v>
      </c>
      <c r="L10" s="12" t="s">
        <v>30</v>
      </c>
    </row>
    <row r="11" spans="1:12" ht="12.75">
      <c r="A11" s="179"/>
      <c r="B11" s="16" t="s">
        <v>31</v>
      </c>
      <c r="C11" s="16" t="s">
        <v>32</v>
      </c>
      <c r="D11" s="16" t="s">
        <v>32</v>
      </c>
      <c r="E11" s="17" t="s">
        <v>33</v>
      </c>
      <c r="F11" s="18" t="s">
        <v>31</v>
      </c>
      <c r="G11" s="16" t="s">
        <v>32</v>
      </c>
      <c r="H11" s="16" t="s">
        <v>32</v>
      </c>
      <c r="I11" s="16" t="s">
        <v>33</v>
      </c>
      <c r="J11" s="18" t="s">
        <v>34</v>
      </c>
      <c r="K11" s="19" t="s">
        <v>35</v>
      </c>
      <c r="L11" s="17" t="s">
        <v>36</v>
      </c>
    </row>
    <row r="12" spans="1:12" ht="12.75">
      <c r="A12" s="179"/>
      <c r="B12" s="16" t="s">
        <v>37</v>
      </c>
      <c r="C12" s="16" t="s">
        <v>38</v>
      </c>
      <c r="D12" s="16" t="s">
        <v>38</v>
      </c>
      <c r="E12" s="17" t="s">
        <v>38</v>
      </c>
      <c r="F12" s="18" t="s">
        <v>37</v>
      </c>
      <c r="G12" s="16" t="s">
        <v>38</v>
      </c>
      <c r="H12" s="16" t="s">
        <v>38</v>
      </c>
      <c r="I12" s="16" t="s">
        <v>38</v>
      </c>
      <c r="J12" s="18" t="s">
        <v>39</v>
      </c>
      <c r="K12" s="19" t="s">
        <v>40</v>
      </c>
      <c r="L12" s="17" t="s">
        <v>41</v>
      </c>
    </row>
    <row r="13" spans="1:12" ht="12.75">
      <c r="A13" s="179"/>
      <c r="B13" s="20" t="s">
        <v>42</v>
      </c>
      <c r="C13" s="21" t="s">
        <v>42</v>
      </c>
      <c r="D13" s="21" t="s">
        <v>43</v>
      </c>
      <c r="E13" s="22" t="s">
        <v>44</v>
      </c>
      <c r="F13" s="23" t="s">
        <v>42</v>
      </c>
      <c r="G13" s="21" t="s">
        <v>42</v>
      </c>
      <c r="H13" s="21" t="s">
        <v>43</v>
      </c>
      <c r="I13" s="21" t="s">
        <v>44</v>
      </c>
      <c r="J13" s="24" t="s">
        <v>43</v>
      </c>
      <c r="K13" s="20" t="s">
        <v>44</v>
      </c>
      <c r="L13" s="22" t="s">
        <v>45</v>
      </c>
    </row>
    <row r="14" spans="1:12" ht="12.75" customHeight="1">
      <c r="A14" s="25" t="s">
        <v>46</v>
      </c>
      <c r="B14" s="26"/>
      <c r="C14" s="26"/>
      <c r="D14" s="26"/>
      <c r="E14" s="27">
        <f aca="true" t="shared" si="0" ref="E14:E22">C14*D14/1000</f>
        <v>0</v>
      </c>
      <c r="F14" s="28"/>
      <c r="G14" s="26"/>
      <c r="H14" s="26"/>
      <c r="I14" s="29">
        <f aca="true" t="shared" si="1" ref="I14:I22">G14*H14/1000</f>
        <v>0</v>
      </c>
      <c r="J14" s="30">
        <f aca="true" t="shared" si="2" ref="J14:J22">D14</f>
        <v>0</v>
      </c>
      <c r="K14" s="31">
        <f aca="true" t="shared" si="3" ref="K14:K22">J14*G14/1000</f>
        <v>0</v>
      </c>
      <c r="L14" s="32">
        <f aca="true" t="shared" si="4" ref="L14:L31">IF(E14=0,0,K14/E14*100)</f>
        <v>0</v>
      </c>
    </row>
    <row r="15" spans="1:12" ht="12.75" customHeight="1">
      <c r="A15" s="33" t="s">
        <v>78</v>
      </c>
      <c r="B15" s="34"/>
      <c r="C15" s="34"/>
      <c r="D15" s="34"/>
      <c r="E15" s="27">
        <f t="shared" si="0"/>
        <v>0</v>
      </c>
      <c r="F15" s="35"/>
      <c r="G15" s="34"/>
      <c r="H15" s="34"/>
      <c r="I15" s="31">
        <f t="shared" si="1"/>
        <v>0</v>
      </c>
      <c r="J15" s="30">
        <f t="shared" si="2"/>
        <v>0</v>
      </c>
      <c r="K15" s="31">
        <f t="shared" si="3"/>
        <v>0</v>
      </c>
      <c r="L15" s="32">
        <f t="shared" si="4"/>
        <v>0</v>
      </c>
    </row>
    <row r="16" spans="1:12" ht="14.25" customHeight="1">
      <c r="A16" s="33" t="s">
        <v>47</v>
      </c>
      <c r="B16" s="34"/>
      <c r="C16" s="34"/>
      <c r="D16" s="34"/>
      <c r="E16" s="27">
        <f t="shared" si="0"/>
        <v>0</v>
      </c>
      <c r="F16" s="35"/>
      <c r="G16" s="34"/>
      <c r="H16" s="34"/>
      <c r="I16" s="31">
        <f t="shared" si="1"/>
        <v>0</v>
      </c>
      <c r="J16" s="30">
        <f t="shared" si="2"/>
        <v>0</v>
      </c>
      <c r="K16" s="31">
        <f t="shared" si="3"/>
        <v>0</v>
      </c>
      <c r="L16" s="32">
        <f t="shared" si="4"/>
        <v>0</v>
      </c>
    </row>
    <row r="17" spans="1:12" ht="14.25" customHeight="1">
      <c r="A17" s="33" t="s">
        <v>50</v>
      </c>
      <c r="B17" s="34"/>
      <c r="C17" s="34"/>
      <c r="D17" s="34"/>
      <c r="E17" s="27">
        <f t="shared" si="0"/>
        <v>0</v>
      </c>
      <c r="F17" s="35"/>
      <c r="G17" s="34"/>
      <c r="H17" s="34"/>
      <c r="I17" s="31">
        <f t="shared" si="1"/>
        <v>0</v>
      </c>
      <c r="J17" s="30">
        <f t="shared" si="2"/>
        <v>0</v>
      </c>
      <c r="K17" s="31">
        <f t="shared" si="3"/>
        <v>0</v>
      </c>
      <c r="L17" s="32">
        <f t="shared" si="4"/>
        <v>0</v>
      </c>
    </row>
    <row r="18" spans="1:12" ht="14.25" customHeight="1">
      <c r="A18" s="33" t="s">
        <v>51</v>
      </c>
      <c r="B18" s="34"/>
      <c r="C18" s="34"/>
      <c r="D18" s="34"/>
      <c r="E18" s="27">
        <f t="shared" si="0"/>
        <v>0</v>
      </c>
      <c r="F18" s="35"/>
      <c r="G18" s="34"/>
      <c r="H18" s="34"/>
      <c r="I18" s="31">
        <f t="shared" si="1"/>
        <v>0</v>
      </c>
      <c r="J18" s="30">
        <f t="shared" si="2"/>
        <v>0</v>
      </c>
      <c r="K18" s="31">
        <f t="shared" si="3"/>
        <v>0</v>
      </c>
      <c r="L18" s="32">
        <f t="shared" si="4"/>
        <v>0</v>
      </c>
    </row>
    <row r="19" spans="1:12" ht="12.75" customHeight="1">
      <c r="A19" s="33" t="s">
        <v>52</v>
      </c>
      <c r="B19" s="34"/>
      <c r="C19" s="34"/>
      <c r="D19" s="34"/>
      <c r="E19" s="27">
        <f t="shared" si="0"/>
        <v>0</v>
      </c>
      <c r="F19" s="35"/>
      <c r="G19" s="34"/>
      <c r="H19" s="34"/>
      <c r="I19" s="31">
        <f t="shared" si="1"/>
        <v>0</v>
      </c>
      <c r="J19" s="30">
        <f t="shared" si="2"/>
        <v>0</v>
      </c>
      <c r="K19" s="31">
        <f t="shared" si="3"/>
        <v>0</v>
      </c>
      <c r="L19" s="32">
        <f t="shared" si="4"/>
        <v>0</v>
      </c>
    </row>
    <row r="20" spans="1:12" ht="12.75" customHeight="1">
      <c r="A20" s="33" t="s">
        <v>53</v>
      </c>
      <c r="B20" s="34"/>
      <c r="C20" s="34"/>
      <c r="D20" s="34"/>
      <c r="E20" s="27">
        <f t="shared" si="0"/>
        <v>0</v>
      </c>
      <c r="F20" s="35"/>
      <c r="G20" s="34"/>
      <c r="H20" s="34"/>
      <c r="I20" s="31">
        <f t="shared" si="1"/>
        <v>0</v>
      </c>
      <c r="J20" s="30">
        <f t="shared" si="2"/>
        <v>0</v>
      </c>
      <c r="K20" s="31">
        <f t="shared" si="3"/>
        <v>0</v>
      </c>
      <c r="L20" s="32">
        <f t="shared" si="4"/>
        <v>0</v>
      </c>
    </row>
    <row r="21" spans="1:12" ht="14.25" customHeight="1">
      <c r="A21" s="33" t="s">
        <v>54</v>
      </c>
      <c r="B21" s="34"/>
      <c r="C21" s="34"/>
      <c r="D21" s="34"/>
      <c r="E21" s="27">
        <f t="shared" si="0"/>
        <v>0</v>
      </c>
      <c r="F21" s="35"/>
      <c r="G21" s="34"/>
      <c r="H21" s="34"/>
      <c r="I21" s="31">
        <f t="shared" si="1"/>
        <v>0</v>
      </c>
      <c r="J21" s="30">
        <f t="shared" si="2"/>
        <v>0</v>
      </c>
      <c r="K21" s="31">
        <f t="shared" si="3"/>
        <v>0</v>
      </c>
      <c r="L21" s="32">
        <f t="shared" si="4"/>
        <v>0</v>
      </c>
    </row>
    <row r="22" spans="1:12" ht="14.25" customHeight="1">
      <c r="A22" s="33" t="s">
        <v>55</v>
      </c>
      <c r="B22" s="34"/>
      <c r="C22" s="34"/>
      <c r="D22" s="34"/>
      <c r="E22" s="27">
        <f t="shared" si="0"/>
        <v>0</v>
      </c>
      <c r="F22" s="35"/>
      <c r="G22" s="34"/>
      <c r="H22" s="34"/>
      <c r="I22" s="31">
        <f t="shared" si="1"/>
        <v>0</v>
      </c>
      <c r="J22" s="30">
        <f t="shared" si="2"/>
        <v>0</v>
      </c>
      <c r="K22" s="31">
        <f t="shared" si="3"/>
        <v>0</v>
      </c>
      <c r="L22" s="32">
        <f t="shared" si="4"/>
        <v>0</v>
      </c>
    </row>
    <row r="23" spans="1:12" ht="25.5">
      <c r="A23" s="38" t="s">
        <v>58</v>
      </c>
      <c r="B23" s="39" t="s">
        <v>59</v>
      </c>
      <c r="C23" s="39" t="s">
        <v>59</v>
      </c>
      <c r="D23" s="39" t="s">
        <v>59</v>
      </c>
      <c r="E23" s="40"/>
      <c r="F23" s="41" t="s">
        <v>59</v>
      </c>
      <c r="G23" s="39" t="s">
        <v>59</v>
      </c>
      <c r="H23" s="39" t="s">
        <v>59</v>
      </c>
      <c r="I23" s="42"/>
      <c r="J23" s="43" t="s">
        <v>59</v>
      </c>
      <c r="K23" s="42"/>
      <c r="L23" s="32">
        <f t="shared" si="4"/>
        <v>0</v>
      </c>
    </row>
    <row r="24" spans="1:12" ht="36.75" customHeight="1">
      <c r="A24" s="44" t="s">
        <v>60</v>
      </c>
      <c r="B24" s="45" t="s">
        <v>59</v>
      </c>
      <c r="C24" s="45" t="s">
        <v>59</v>
      </c>
      <c r="D24" s="45" t="s">
        <v>59</v>
      </c>
      <c r="E24" s="40"/>
      <c r="F24" s="46" t="s">
        <v>59</v>
      </c>
      <c r="G24" s="45" t="s">
        <v>59</v>
      </c>
      <c r="H24" s="45" t="s">
        <v>59</v>
      </c>
      <c r="I24" s="42"/>
      <c r="J24" s="46" t="s">
        <v>59</v>
      </c>
      <c r="K24" s="42"/>
      <c r="L24" s="32">
        <f t="shared" si="4"/>
        <v>0</v>
      </c>
    </row>
    <row r="25" spans="1:12" ht="38.25" customHeight="1">
      <c r="A25" s="47" t="s">
        <v>61</v>
      </c>
      <c r="B25" s="45" t="s">
        <v>59</v>
      </c>
      <c r="C25" s="45" t="s">
        <v>59</v>
      </c>
      <c r="D25" s="45" t="s">
        <v>59</v>
      </c>
      <c r="E25" s="27">
        <f>SUM(E26:E30)</f>
        <v>0</v>
      </c>
      <c r="F25" s="46" t="s">
        <v>59</v>
      </c>
      <c r="G25" s="45" t="s">
        <v>59</v>
      </c>
      <c r="H25" s="45" t="s">
        <v>59</v>
      </c>
      <c r="I25" s="31">
        <f>SUM(I26:I30)</f>
        <v>0</v>
      </c>
      <c r="J25" s="46" t="s">
        <v>59</v>
      </c>
      <c r="K25" s="31">
        <f>SUM(K26:K30)</f>
        <v>0</v>
      </c>
      <c r="L25" s="32">
        <f t="shared" si="4"/>
        <v>0</v>
      </c>
    </row>
    <row r="26" spans="1:12" ht="12.75">
      <c r="A26" s="48" t="s">
        <v>54</v>
      </c>
      <c r="B26" s="45"/>
      <c r="C26" s="45"/>
      <c r="D26" s="45"/>
      <c r="E26" s="27">
        <f>C26*D26/1000</f>
        <v>0</v>
      </c>
      <c r="F26" s="46"/>
      <c r="G26" s="45"/>
      <c r="H26" s="45"/>
      <c r="I26" s="31">
        <f>G26*H26/1000</f>
        <v>0</v>
      </c>
      <c r="J26" s="30">
        <f>D26</f>
        <v>0</v>
      </c>
      <c r="K26" s="31">
        <f>J26*G26/1000</f>
        <v>0</v>
      </c>
      <c r="L26" s="32">
        <f t="shared" si="4"/>
        <v>0</v>
      </c>
    </row>
    <row r="27" spans="1:12" ht="12.75">
      <c r="A27" s="48" t="s">
        <v>50</v>
      </c>
      <c r="B27" s="45"/>
      <c r="C27" s="45"/>
      <c r="D27" s="45"/>
      <c r="E27" s="27">
        <f>C27*D27/1000</f>
        <v>0</v>
      </c>
      <c r="F27" s="46"/>
      <c r="G27" s="45"/>
      <c r="H27" s="45"/>
      <c r="I27" s="31">
        <f>G27*H27/1000</f>
        <v>0</v>
      </c>
      <c r="J27" s="30">
        <f>D27</f>
        <v>0</v>
      </c>
      <c r="K27" s="31">
        <f>J27*G27/1000</f>
        <v>0</v>
      </c>
      <c r="L27" s="32">
        <f t="shared" si="4"/>
        <v>0</v>
      </c>
    </row>
    <row r="28" spans="1:12" ht="12.75">
      <c r="A28" s="48" t="s">
        <v>51</v>
      </c>
      <c r="B28" s="45"/>
      <c r="C28" s="45"/>
      <c r="D28" s="45"/>
      <c r="E28" s="27">
        <f>C28*D28/1000</f>
        <v>0</v>
      </c>
      <c r="F28" s="46"/>
      <c r="G28" s="45"/>
      <c r="H28" s="45"/>
      <c r="I28" s="31">
        <f>G28*H28/1000</f>
        <v>0</v>
      </c>
      <c r="J28" s="30">
        <f>D28</f>
        <v>0</v>
      </c>
      <c r="K28" s="31">
        <f>J28*G28/1000</f>
        <v>0</v>
      </c>
      <c r="L28" s="32">
        <f t="shared" si="4"/>
        <v>0</v>
      </c>
    </row>
    <row r="29" spans="1:12" ht="12.75">
      <c r="A29" s="48" t="s">
        <v>52</v>
      </c>
      <c r="B29" s="45"/>
      <c r="C29" s="45"/>
      <c r="D29" s="45"/>
      <c r="E29" s="27">
        <f>C29*D29/1000</f>
        <v>0</v>
      </c>
      <c r="F29" s="46"/>
      <c r="G29" s="45"/>
      <c r="H29" s="45"/>
      <c r="I29" s="31">
        <f>G29*H29/1000</f>
        <v>0</v>
      </c>
      <c r="J29" s="30">
        <f>D29</f>
        <v>0</v>
      </c>
      <c r="K29" s="31">
        <f>J29*G29/1000</f>
        <v>0</v>
      </c>
      <c r="L29" s="32">
        <f t="shared" si="4"/>
        <v>0</v>
      </c>
    </row>
    <row r="30" spans="1:12" ht="12.75">
      <c r="A30" s="49" t="s">
        <v>53</v>
      </c>
      <c r="B30" s="50"/>
      <c r="C30" s="50"/>
      <c r="D30" s="50"/>
      <c r="E30" s="51">
        <f>C30*D30/1000</f>
        <v>0</v>
      </c>
      <c r="F30" s="52"/>
      <c r="G30" s="50"/>
      <c r="H30" s="50"/>
      <c r="I30" s="53">
        <f>G30*H30/1000</f>
        <v>0</v>
      </c>
      <c r="J30" s="54">
        <f>D30</f>
        <v>0</v>
      </c>
      <c r="K30" s="53">
        <f>J30*G30/1000</f>
        <v>0</v>
      </c>
      <c r="L30" s="55">
        <f t="shared" si="4"/>
        <v>0</v>
      </c>
    </row>
    <row r="31" spans="1:12" ht="54" customHeight="1">
      <c r="A31" s="56" t="s">
        <v>62</v>
      </c>
      <c r="B31" s="57" t="s">
        <v>59</v>
      </c>
      <c r="C31" s="57" t="s">
        <v>59</v>
      </c>
      <c r="D31" s="57" t="s">
        <v>59</v>
      </c>
      <c r="E31" s="58">
        <f>E14+E15+E16+E17+E18+E19+E20+E21+E22+E23+E24+E25</f>
        <v>0</v>
      </c>
      <c r="F31" s="59" t="s">
        <v>59</v>
      </c>
      <c r="G31" s="57" t="s">
        <v>59</v>
      </c>
      <c r="H31" s="57" t="s">
        <v>59</v>
      </c>
      <c r="I31" s="60">
        <f>I14+I15+I16+I17+I18+I19+I20+I21+I22+I23+I24+I25</f>
        <v>0</v>
      </c>
      <c r="J31" s="59" t="s">
        <v>59</v>
      </c>
      <c r="K31" s="60">
        <f>K14+K15+K16+K17+K18+K19+K20+K21+K22+K23+K24+K25</f>
        <v>0</v>
      </c>
      <c r="L31" s="61">
        <f t="shared" si="4"/>
        <v>0</v>
      </c>
    </row>
    <row r="37" spans="9:14" ht="12.75">
      <c r="I37" s="182" t="s">
        <v>63</v>
      </c>
      <c r="J37" s="182"/>
      <c r="K37" s="182"/>
      <c r="L37" s="182"/>
      <c r="M37" s="182"/>
      <c r="N37" s="182"/>
    </row>
    <row r="38" spans="1:4" ht="12.75">
      <c r="A38" s="6" t="s">
        <v>18</v>
      </c>
      <c r="B38" s="6"/>
      <c r="C38" s="6"/>
      <c r="D38" s="8" t="str">
        <f>D6</f>
        <v>Троицкий с/с</v>
      </c>
    </row>
    <row r="39" spans="1:4" ht="12.75">
      <c r="A39" s="10" t="s">
        <v>20</v>
      </c>
      <c r="D39" s="8" t="str">
        <f>D7</f>
        <v>ООО "Троицкое"</v>
      </c>
    </row>
    <row r="41" spans="1:15" ht="12.75" customHeight="1">
      <c r="A41" s="179"/>
      <c r="B41" s="180" t="s">
        <v>80</v>
      </c>
      <c r="C41" s="180"/>
      <c r="D41" s="180"/>
      <c r="E41" s="180"/>
      <c r="F41" s="180"/>
      <c r="G41" s="180"/>
      <c r="H41" s="180"/>
      <c r="I41" s="181" t="s">
        <v>81</v>
      </c>
      <c r="J41" s="181"/>
      <c r="K41" s="181"/>
      <c r="L41" s="181"/>
      <c r="M41" s="181"/>
      <c r="N41" s="181"/>
      <c r="O41" s="181"/>
    </row>
    <row r="42" spans="1:15" ht="12.75">
      <c r="A42" s="179"/>
      <c r="B42" s="11" t="s">
        <v>66</v>
      </c>
      <c r="C42" s="11" t="s">
        <v>24</v>
      </c>
      <c r="D42" s="11" t="s">
        <v>26</v>
      </c>
      <c r="E42" s="15" t="s">
        <v>27</v>
      </c>
      <c r="F42" s="11" t="s">
        <v>28</v>
      </c>
      <c r="G42" s="15" t="s">
        <v>29</v>
      </c>
      <c r="H42" s="62" t="s">
        <v>30</v>
      </c>
      <c r="I42" s="14" t="s">
        <v>66</v>
      </c>
      <c r="J42" s="11" t="s">
        <v>24</v>
      </c>
      <c r="K42" s="11" t="s">
        <v>26</v>
      </c>
      <c r="L42" s="15" t="s">
        <v>27</v>
      </c>
      <c r="M42" s="15" t="s">
        <v>28</v>
      </c>
      <c r="N42" s="15" t="s">
        <v>29</v>
      </c>
      <c r="O42" s="62" t="s">
        <v>30</v>
      </c>
    </row>
    <row r="43" spans="1:15" ht="12.75">
      <c r="A43" s="179"/>
      <c r="B43" s="16" t="s">
        <v>67</v>
      </c>
      <c r="C43" s="16" t="s">
        <v>32</v>
      </c>
      <c r="D43" s="16" t="s">
        <v>32</v>
      </c>
      <c r="E43" s="19" t="s">
        <v>33</v>
      </c>
      <c r="F43" s="16" t="s">
        <v>34</v>
      </c>
      <c r="G43" s="19" t="s">
        <v>35</v>
      </c>
      <c r="H43" s="63" t="s">
        <v>36</v>
      </c>
      <c r="I43" s="18" t="s">
        <v>67</v>
      </c>
      <c r="J43" s="16" t="s">
        <v>32</v>
      </c>
      <c r="K43" s="16" t="s">
        <v>32</v>
      </c>
      <c r="L43" s="19" t="s">
        <v>33</v>
      </c>
      <c r="M43" s="19" t="s">
        <v>34</v>
      </c>
      <c r="N43" s="19" t="s">
        <v>35</v>
      </c>
      <c r="O43" s="63" t="s">
        <v>36</v>
      </c>
    </row>
    <row r="44" spans="1:15" ht="12.75">
      <c r="A44" s="179"/>
      <c r="B44" s="16" t="s">
        <v>42</v>
      </c>
      <c r="C44" s="16" t="s">
        <v>38</v>
      </c>
      <c r="D44" s="16" t="s">
        <v>38</v>
      </c>
      <c r="E44" s="19" t="s">
        <v>38</v>
      </c>
      <c r="F44" s="16" t="s">
        <v>39</v>
      </c>
      <c r="G44" s="19" t="s">
        <v>40</v>
      </c>
      <c r="H44" s="63" t="s">
        <v>41</v>
      </c>
      <c r="I44" s="18" t="s">
        <v>42</v>
      </c>
      <c r="J44" s="16" t="s">
        <v>38</v>
      </c>
      <c r="K44" s="16" t="s">
        <v>38</v>
      </c>
      <c r="L44" s="19" t="s">
        <v>38</v>
      </c>
      <c r="M44" s="19" t="s">
        <v>39</v>
      </c>
      <c r="N44" s="19" t="s">
        <v>40</v>
      </c>
      <c r="O44" s="63" t="s">
        <v>41</v>
      </c>
    </row>
    <row r="45" spans="1:15" ht="12.75">
      <c r="A45" s="179"/>
      <c r="B45" s="64"/>
      <c r="C45" s="65" t="s">
        <v>42</v>
      </c>
      <c r="D45" s="21" t="s">
        <v>43</v>
      </c>
      <c r="E45" s="20" t="s">
        <v>44</v>
      </c>
      <c r="F45" s="21" t="s">
        <v>43</v>
      </c>
      <c r="G45" s="20" t="s">
        <v>44</v>
      </c>
      <c r="H45" s="66" t="s">
        <v>45</v>
      </c>
      <c r="I45" s="67"/>
      <c r="J45" s="65" t="s">
        <v>42</v>
      </c>
      <c r="K45" s="21" t="s">
        <v>43</v>
      </c>
      <c r="L45" s="20" t="s">
        <v>44</v>
      </c>
      <c r="M45" s="20" t="s">
        <v>43</v>
      </c>
      <c r="N45" s="20" t="s">
        <v>44</v>
      </c>
      <c r="O45" s="66" t="s">
        <v>45</v>
      </c>
    </row>
    <row r="46" spans="1:15" ht="12.75">
      <c r="A46" s="25" t="s">
        <v>46</v>
      </c>
      <c r="B46" s="26"/>
      <c r="C46" s="26"/>
      <c r="D46" s="26"/>
      <c r="E46" s="29">
        <f aca="true" t="shared" si="5" ref="E46:E54">C46*D46/1000</f>
        <v>0</v>
      </c>
      <c r="F46" s="31">
        <f aca="true" t="shared" si="6" ref="F46:F54">H14</f>
        <v>0</v>
      </c>
      <c r="G46" s="31">
        <f aca="true" t="shared" si="7" ref="G46:G54">F46*C46/1000</f>
        <v>0</v>
      </c>
      <c r="H46" s="32">
        <f aca="true" t="shared" si="8" ref="H46:H63">IF(I14=0,0,G46/I14*100)</f>
        <v>0</v>
      </c>
      <c r="I46" s="28"/>
      <c r="J46" s="26"/>
      <c r="K46" s="26"/>
      <c r="L46" s="29">
        <f aca="true" t="shared" si="9" ref="L46:L54">J46*K46/1000</f>
        <v>0</v>
      </c>
      <c r="M46" s="68">
        <f aca="true" t="shared" si="10" ref="M46:M54">D46</f>
        <v>0</v>
      </c>
      <c r="N46" s="31">
        <f aca="true" t="shared" si="11" ref="N46:N54">M46*J46/1000</f>
        <v>0</v>
      </c>
      <c r="O46" s="32">
        <f aca="true" t="shared" si="12" ref="O46:O63">IF(E46=0,0,N46/E46*100)</f>
        <v>0</v>
      </c>
    </row>
    <row r="47" spans="1:15" ht="12.75">
      <c r="A47" s="33" t="s">
        <v>78</v>
      </c>
      <c r="B47" s="34"/>
      <c r="C47" s="34"/>
      <c r="D47" s="34"/>
      <c r="E47" s="31">
        <f t="shared" si="5"/>
        <v>0</v>
      </c>
      <c r="F47" s="31">
        <f t="shared" si="6"/>
        <v>0</v>
      </c>
      <c r="G47" s="31">
        <f t="shared" si="7"/>
        <v>0</v>
      </c>
      <c r="H47" s="32">
        <f t="shared" si="8"/>
        <v>0</v>
      </c>
      <c r="I47" s="35"/>
      <c r="J47" s="34"/>
      <c r="K47" s="34"/>
      <c r="L47" s="31">
        <f t="shared" si="9"/>
        <v>0</v>
      </c>
      <c r="M47" s="68">
        <f t="shared" si="10"/>
        <v>0</v>
      </c>
      <c r="N47" s="31">
        <f t="shared" si="11"/>
        <v>0</v>
      </c>
      <c r="O47" s="32">
        <f t="shared" si="12"/>
        <v>0</v>
      </c>
    </row>
    <row r="48" spans="1:15" ht="12.75">
      <c r="A48" s="33" t="s">
        <v>47</v>
      </c>
      <c r="B48" s="34"/>
      <c r="C48" s="34"/>
      <c r="D48" s="34"/>
      <c r="E48" s="31">
        <f t="shared" si="5"/>
        <v>0</v>
      </c>
      <c r="F48" s="31">
        <f t="shared" si="6"/>
        <v>0</v>
      </c>
      <c r="G48" s="31">
        <f t="shared" si="7"/>
        <v>0</v>
      </c>
      <c r="H48" s="32">
        <f t="shared" si="8"/>
        <v>0</v>
      </c>
      <c r="I48" s="35"/>
      <c r="J48" s="34"/>
      <c r="K48" s="34"/>
      <c r="L48" s="31">
        <f t="shared" si="9"/>
        <v>0</v>
      </c>
      <c r="M48" s="68">
        <f t="shared" si="10"/>
        <v>0</v>
      </c>
      <c r="N48" s="31">
        <f t="shared" si="11"/>
        <v>0</v>
      </c>
      <c r="O48" s="32">
        <f t="shared" si="12"/>
        <v>0</v>
      </c>
    </row>
    <row r="49" spans="1:15" ht="12.75">
      <c r="A49" s="33" t="s">
        <v>50</v>
      </c>
      <c r="B49" s="34"/>
      <c r="C49" s="34"/>
      <c r="D49" s="34"/>
      <c r="E49" s="31">
        <f t="shared" si="5"/>
        <v>0</v>
      </c>
      <c r="F49" s="31">
        <f t="shared" si="6"/>
        <v>0</v>
      </c>
      <c r="G49" s="31">
        <f t="shared" si="7"/>
        <v>0</v>
      </c>
      <c r="H49" s="32">
        <f t="shared" si="8"/>
        <v>0</v>
      </c>
      <c r="I49" s="35"/>
      <c r="J49" s="34"/>
      <c r="K49" s="34"/>
      <c r="L49" s="31">
        <f t="shared" si="9"/>
        <v>0</v>
      </c>
      <c r="M49" s="68">
        <f t="shared" si="10"/>
        <v>0</v>
      </c>
      <c r="N49" s="31">
        <f t="shared" si="11"/>
        <v>0</v>
      </c>
      <c r="O49" s="32">
        <f t="shared" si="12"/>
        <v>0</v>
      </c>
    </row>
    <row r="50" spans="1:15" ht="12.75">
      <c r="A50" s="33" t="s">
        <v>51</v>
      </c>
      <c r="B50" s="34"/>
      <c r="C50" s="34"/>
      <c r="D50" s="34"/>
      <c r="E50" s="31">
        <f t="shared" si="5"/>
        <v>0</v>
      </c>
      <c r="F50" s="31">
        <f t="shared" si="6"/>
        <v>0</v>
      </c>
      <c r="G50" s="31">
        <f t="shared" si="7"/>
        <v>0</v>
      </c>
      <c r="H50" s="32">
        <f t="shared" si="8"/>
        <v>0</v>
      </c>
      <c r="I50" s="35"/>
      <c r="J50" s="34"/>
      <c r="K50" s="34"/>
      <c r="L50" s="31">
        <f t="shared" si="9"/>
        <v>0</v>
      </c>
      <c r="M50" s="68">
        <f t="shared" si="10"/>
        <v>0</v>
      </c>
      <c r="N50" s="31">
        <f t="shared" si="11"/>
        <v>0</v>
      </c>
      <c r="O50" s="32">
        <f t="shared" si="12"/>
        <v>0</v>
      </c>
    </row>
    <row r="51" spans="1:15" ht="12.75">
      <c r="A51" s="33" t="s">
        <v>52</v>
      </c>
      <c r="B51" s="34"/>
      <c r="C51" s="34"/>
      <c r="D51" s="34"/>
      <c r="E51" s="31">
        <f t="shared" si="5"/>
        <v>0</v>
      </c>
      <c r="F51" s="31">
        <f t="shared" si="6"/>
        <v>0</v>
      </c>
      <c r="G51" s="31">
        <f t="shared" si="7"/>
        <v>0</v>
      </c>
      <c r="H51" s="32">
        <f t="shared" si="8"/>
        <v>0</v>
      </c>
      <c r="I51" s="35"/>
      <c r="J51" s="34"/>
      <c r="K51" s="34"/>
      <c r="L51" s="31">
        <f t="shared" si="9"/>
        <v>0</v>
      </c>
      <c r="M51" s="68">
        <f t="shared" si="10"/>
        <v>0</v>
      </c>
      <c r="N51" s="31">
        <f t="shared" si="11"/>
        <v>0</v>
      </c>
      <c r="O51" s="32">
        <f t="shared" si="12"/>
        <v>0</v>
      </c>
    </row>
    <row r="52" spans="1:15" ht="12.75">
      <c r="A52" s="33" t="s">
        <v>53</v>
      </c>
      <c r="B52" s="34"/>
      <c r="C52" s="34"/>
      <c r="D52" s="34"/>
      <c r="E52" s="31">
        <f t="shared" si="5"/>
        <v>0</v>
      </c>
      <c r="F52" s="31">
        <f t="shared" si="6"/>
        <v>0</v>
      </c>
      <c r="G52" s="31">
        <f t="shared" si="7"/>
        <v>0</v>
      </c>
      <c r="H52" s="32">
        <f t="shared" si="8"/>
        <v>0</v>
      </c>
      <c r="I52" s="35"/>
      <c r="J52" s="34"/>
      <c r="K52" s="34"/>
      <c r="L52" s="31">
        <f t="shared" si="9"/>
        <v>0</v>
      </c>
      <c r="M52" s="68">
        <f t="shared" si="10"/>
        <v>0</v>
      </c>
      <c r="N52" s="31">
        <f t="shared" si="11"/>
        <v>0</v>
      </c>
      <c r="O52" s="32">
        <f t="shared" si="12"/>
        <v>0</v>
      </c>
    </row>
    <row r="53" spans="1:15" ht="12.75">
      <c r="A53" s="33" t="s">
        <v>54</v>
      </c>
      <c r="B53" s="34"/>
      <c r="C53" s="34"/>
      <c r="D53" s="34"/>
      <c r="E53" s="31">
        <f t="shared" si="5"/>
        <v>0</v>
      </c>
      <c r="F53" s="31">
        <f t="shared" si="6"/>
        <v>0</v>
      </c>
      <c r="G53" s="31">
        <f t="shared" si="7"/>
        <v>0</v>
      </c>
      <c r="H53" s="32">
        <f t="shared" si="8"/>
        <v>0</v>
      </c>
      <c r="I53" s="35"/>
      <c r="J53" s="34"/>
      <c r="K53" s="34"/>
      <c r="L53" s="31">
        <f t="shared" si="9"/>
        <v>0</v>
      </c>
      <c r="M53" s="68">
        <f t="shared" si="10"/>
        <v>0</v>
      </c>
      <c r="N53" s="31">
        <f t="shared" si="11"/>
        <v>0</v>
      </c>
      <c r="O53" s="32">
        <f t="shared" si="12"/>
        <v>0</v>
      </c>
    </row>
    <row r="54" spans="1:15" ht="12.75">
      <c r="A54" s="33" t="s">
        <v>55</v>
      </c>
      <c r="B54" s="34"/>
      <c r="C54" s="34"/>
      <c r="D54" s="34"/>
      <c r="E54" s="31">
        <f t="shared" si="5"/>
        <v>0</v>
      </c>
      <c r="F54" s="31">
        <f t="shared" si="6"/>
        <v>0</v>
      </c>
      <c r="G54" s="31">
        <f t="shared" si="7"/>
        <v>0</v>
      </c>
      <c r="H54" s="32">
        <f t="shared" si="8"/>
        <v>0</v>
      </c>
      <c r="I54" s="35"/>
      <c r="J54" s="34"/>
      <c r="K54" s="34"/>
      <c r="L54" s="31">
        <f t="shared" si="9"/>
        <v>0</v>
      </c>
      <c r="M54" s="68">
        <f t="shared" si="10"/>
        <v>0</v>
      </c>
      <c r="N54" s="31">
        <f t="shared" si="11"/>
        <v>0</v>
      </c>
      <c r="O54" s="32">
        <f t="shared" si="12"/>
        <v>0</v>
      </c>
    </row>
    <row r="55" spans="1:15" ht="25.5">
      <c r="A55" s="38" t="s">
        <v>58</v>
      </c>
      <c r="B55" s="39" t="s">
        <v>59</v>
      </c>
      <c r="C55" s="39" t="s">
        <v>59</v>
      </c>
      <c r="D55" s="39" t="s">
        <v>59</v>
      </c>
      <c r="E55" s="42"/>
      <c r="F55" s="39" t="s">
        <v>59</v>
      </c>
      <c r="G55" s="42"/>
      <c r="H55" s="32">
        <f t="shared" si="8"/>
        <v>0</v>
      </c>
      <c r="I55" s="43" t="s">
        <v>59</v>
      </c>
      <c r="J55" s="39" t="s">
        <v>59</v>
      </c>
      <c r="K55" s="39" t="s">
        <v>59</v>
      </c>
      <c r="L55" s="42"/>
      <c r="M55" s="69" t="s">
        <v>59</v>
      </c>
      <c r="N55" s="42"/>
      <c r="O55" s="32">
        <f t="shared" si="12"/>
        <v>0</v>
      </c>
    </row>
    <row r="56" spans="1:15" ht="37.5" customHeight="1">
      <c r="A56" s="44" t="s">
        <v>68</v>
      </c>
      <c r="B56" s="45" t="s">
        <v>59</v>
      </c>
      <c r="C56" s="45" t="s">
        <v>59</v>
      </c>
      <c r="D56" s="45" t="s">
        <v>59</v>
      </c>
      <c r="E56" s="42"/>
      <c r="F56" s="45" t="s">
        <v>59</v>
      </c>
      <c r="G56" s="42"/>
      <c r="H56" s="32">
        <f t="shared" si="8"/>
        <v>0</v>
      </c>
      <c r="I56" s="46" t="s">
        <v>59</v>
      </c>
      <c r="J56" s="45" t="s">
        <v>59</v>
      </c>
      <c r="K56" s="45" t="s">
        <v>59</v>
      </c>
      <c r="L56" s="42"/>
      <c r="M56" s="70" t="s">
        <v>59</v>
      </c>
      <c r="N56" s="42"/>
      <c r="O56" s="32">
        <f t="shared" si="12"/>
        <v>0</v>
      </c>
    </row>
    <row r="57" spans="1:15" ht="38.25" customHeight="1">
      <c r="A57" s="44" t="s">
        <v>69</v>
      </c>
      <c r="B57" s="45" t="s">
        <v>59</v>
      </c>
      <c r="C57" s="45" t="s">
        <v>59</v>
      </c>
      <c r="D57" s="45" t="s">
        <v>59</v>
      </c>
      <c r="E57" s="31">
        <f>SUM(E58:E62)</f>
        <v>0</v>
      </c>
      <c r="F57" s="45" t="s">
        <v>59</v>
      </c>
      <c r="G57" s="31">
        <f>SUM(G58:G62)</f>
        <v>0</v>
      </c>
      <c r="H57" s="32">
        <f t="shared" si="8"/>
        <v>0</v>
      </c>
      <c r="I57" s="46" t="s">
        <v>59</v>
      </c>
      <c r="J57" s="45" t="s">
        <v>59</v>
      </c>
      <c r="K57" s="45" t="s">
        <v>59</v>
      </c>
      <c r="L57" s="31">
        <f>SUM(L58:L62)</f>
        <v>0</v>
      </c>
      <c r="M57" s="70" t="s">
        <v>59</v>
      </c>
      <c r="N57" s="31">
        <f>SUM(N58:N62)</f>
        <v>0</v>
      </c>
      <c r="O57" s="32">
        <f t="shared" si="12"/>
        <v>0</v>
      </c>
    </row>
    <row r="58" spans="1:15" ht="12.75">
      <c r="A58" s="48" t="s">
        <v>54</v>
      </c>
      <c r="B58" s="45"/>
      <c r="C58" s="45"/>
      <c r="D58" s="45"/>
      <c r="E58" s="31">
        <f>C58*D58/1000</f>
        <v>0</v>
      </c>
      <c r="F58" s="31">
        <f>H26</f>
        <v>0</v>
      </c>
      <c r="G58" s="31">
        <f>F58*C58/1000</f>
        <v>0</v>
      </c>
      <c r="H58" s="32">
        <f t="shared" si="8"/>
        <v>0</v>
      </c>
      <c r="I58" s="46"/>
      <c r="J58" s="45"/>
      <c r="K58" s="45"/>
      <c r="L58" s="31">
        <f>J58*K58/1000</f>
        <v>0</v>
      </c>
      <c r="M58" s="68">
        <f>D58</f>
        <v>0</v>
      </c>
      <c r="N58" s="31">
        <f>M58*J58/1000</f>
        <v>0</v>
      </c>
      <c r="O58" s="32">
        <f t="shared" si="12"/>
        <v>0</v>
      </c>
    </row>
    <row r="59" spans="1:15" ht="12.75">
      <c r="A59" s="48" t="s">
        <v>50</v>
      </c>
      <c r="B59" s="45"/>
      <c r="C59" s="45"/>
      <c r="D59" s="45"/>
      <c r="E59" s="31">
        <f>C59*D59/1000</f>
        <v>0</v>
      </c>
      <c r="F59" s="31">
        <f>H27</f>
        <v>0</v>
      </c>
      <c r="G59" s="31">
        <f>F59*C59/1000</f>
        <v>0</v>
      </c>
      <c r="H59" s="32">
        <f t="shared" si="8"/>
        <v>0</v>
      </c>
      <c r="I59" s="46"/>
      <c r="J59" s="45"/>
      <c r="K59" s="45"/>
      <c r="L59" s="31">
        <f>J59*K59/1000</f>
        <v>0</v>
      </c>
      <c r="M59" s="68">
        <f>D59</f>
        <v>0</v>
      </c>
      <c r="N59" s="31">
        <f>M59*J59/1000</f>
        <v>0</v>
      </c>
      <c r="O59" s="32">
        <f t="shared" si="12"/>
        <v>0</v>
      </c>
    </row>
    <row r="60" spans="1:15" ht="12.75">
      <c r="A60" s="48" t="s">
        <v>51</v>
      </c>
      <c r="B60" s="45"/>
      <c r="C60" s="45"/>
      <c r="D60" s="45"/>
      <c r="E60" s="31">
        <f>C60*D60/1000</f>
        <v>0</v>
      </c>
      <c r="F60" s="31">
        <f>H28</f>
        <v>0</v>
      </c>
      <c r="G60" s="31">
        <f>F60*C60/1000</f>
        <v>0</v>
      </c>
      <c r="H60" s="32">
        <f t="shared" si="8"/>
        <v>0</v>
      </c>
      <c r="I60" s="46"/>
      <c r="J60" s="45"/>
      <c r="K60" s="45"/>
      <c r="L60" s="31">
        <f>J60*K60/1000</f>
        <v>0</v>
      </c>
      <c r="M60" s="68">
        <f>D60</f>
        <v>0</v>
      </c>
      <c r="N60" s="31">
        <f>M60*J60/1000</f>
        <v>0</v>
      </c>
      <c r="O60" s="32">
        <f t="shared" si="12"/>
        <v>0</v>
      </c>
    </row>
    <row r="61" spans="1:15" ht="12.75">
      <c r="A61" s="48" t="s">
        <v>52</v>
      </c>
      <c r="B61" s="45"/>
      <c r="C61" s="45"/>
      <c r="D61" s="45"/>
      <c r="E61" s="31">
        <f>C61*D61/1000</f>
        <v>0</v>
      </c>
      <c r="F61" s="31">
        <f>H29</f>
        <v>0</v>
      </c>
      <c r="G61" s="31">
        <f>F61*C61/1000</f>
        <v>0</v>
      </c>
      <c r="H61" s="32">
        <f t="shared" si="8"/>
        <v>0</v>
      </c>
      <c r="I61" s="46"/>
      <c r="J61" s="45"/>
      <c r="K61" s="45"/>
      <c r="L61" s="31">
        <f>J61*K61/1000</f>
        <v>0</v>
      </c>
      <c r="M61" s="68">
        <f>D61</f>
        <v>0</v>
      </c>
      <c r="N61" s="31">
        <f>M61*J61/1000</f>
        <v>0</v>
      </c>
      <c r="O61" s="32">
        <f t="shared" si="12"/>
        <v>0</v>
      </c>
    </row>
    <row r="62" spans="1:15" ht="12.75">
      <c r="A62" s="49" t="s">
        <v>53</v>
      </c>
      <c r="B62" s="50"/>
      <c r="C62" s="50"/>
      <c r="D62" s="50"/>
      <c r="E62" s="53">
        <f>C62*D62/1000</f>
        <v>0</v>
      </c>
      <c r="F62" s="31">
        <f>H30</f>
        <v>0</v>
      </c>
      <c r="G62" s="53">
        <f>F62*C62/1000</f>
        <v>0</v>
      </c>
      <c r="H62" s="55">
        <f t="shared" si="8"/>
        <v>0</v>
      </c>
      <c r="I62" s="52"/>
      <c r="J62" s="50"/>
      <c r="K62" s="50"/>
      <c r="L62" s="53">
        <f>J62*K62/1000</f>
        <v>0</v>
      </c>
      <c r="M62" s="68">
        <f>D62</f>
        <v>0</v>
      </c>
      <c r="N62" s="53">
        <f>M62*J62/1000</f>
        <v>0</v>
      </c>
      <c r="O62" s="55">
        <f t="shared" si="12"/>
        <v>0</v>
      </c>
    </row>
    <row r="63" spans="1:15" ht="54.75" customHeight="1">
      <c r="A63" s="56" t="s">
        <v>70</v>
      </c>
      <c r="B63" s="57" t="s">
        <v>59</v>
      </c>
      <c r="C63" s="57" t="s">
        <v>59</v>
      </c>
      <c r="D63" s="57" t="s">
        <v>59</v>
      </c>
      <c r="E63" s="60">
        <f>E46+E47+E48+E49+E50+E51+E52+E53+E54+E55+E56+E57</f>
        <v>0</v>
      </c>
      <c r="F63" s="57" t="s">
        <v>59</v>
      </c>
      <c r="G63" s="60">
        <f>G46+G47+G48+G49+G50+G51+G52+G53+G54+G55+G56+G57</f>
        <v>0</v>
      </c>
      <c r="H63" s="61">
        <f t="shared" si="8"/>
        <v>0</v>
      </c>
      <c r="I63" s="59" t="s">
        <v>59</v>
      </c>
      <c r="J63" s="57" t="s">
        <v>59</v>
      </c>
      <c r="K63" s="57" t="s">
        <v>59</v>
      </c>
      <c r="L63" s="60">
        <f>L46+L47+L48+L49+L50+L51+L52+L53+L54+L55+L56+L57</f>
        <v>0</v>
      </c>
      <c r="M63" s="71" t="s">
        <v>59</v>
      </c>
      <c r="N63" s="60">
        <f>N46+N47+N48+N49+N50+N51+N52+N53+N54+N55+N56+N57</f>
        <v>0</v>
      </c>
      <c r="O63" s="61">
        <f t="shared" si="12"/>
        <v>0</v>
      </c>
    </row>
    <row r="64" spans="1:13" ht="15" customHeight="1">
      <c r="A64" s="72"/>
      <c r="B64" s="9"/>
      <c r="C64" s="9"/>
      <c r="D64" s="73"/>
      <c r="E64" s="9"/>
      <c r="F64" s="73"/>
      <c r="G64" s="73"/>
      <c r="H64" s="9"/>
      <c r="I64" s="9"/>
      <c r="J64" s="73"/>
      <c r="K64" s="9"/>
      <c r="L64" s="73"/>
      <c r="M64" s="73"/>
    </row>
    <row r="65" spans="1:13" ht="15" customHeight="1">
      <c r="A65" s="74"/>
      <c r="B65" s="9"/>
      <c r="C65" s="9"/>
      <c r="D65" s="73"/>
      <c r="E65" s="9"/>
      <c r="F65" s="73"/>
      <c r="G65" s="73"/>
      <c r="H65" s="9"/>
      <c r="I65" s="9"/>
      <c r="J65" s="73"/>
      <c r="K65" s="9"/>
      <c r="L65" s="73"/>
      <c r="M65" s="73"/>
    </row>
    <row r="68" spans="3:8" ht="12.75">
      <c r="C68" s="182" t="s">
        <v>63</v>
      </c>
      <c r="D68" s="182"/>
      <c r="E68" s="182"/>
      <c r="F68" s="182"/>
      <c r="G68" s="182"/>
      <c r="H68" s="182"/>
    </row>
    <row r="70" spans="1:9" ht="12.75">
      <c r="A70" s="6" t="s">
        <v>18</v>
      </c>
      <c r="D70" s="8" t="str">
        <f>D6</f>
        <v>Троицкий с/с</v>
      </c>
      <c r="E70" s="8"/>
      <c r="F70" s="75"/>
      <c r="G70" s="75"/>
      <c r="H70" s="75"/>
      <c r="I70" s="75"/>
    </row>
    <row r="71" spans="1:10" ht="12.75">
      <c r="A71" s="10" t="s">
        <v>20</v>
      </c>
      <c r="D71" s="8" t="str">
        <f>D7</f>
        <v>ООО "Троицкое"</v>
      </c>
      <c r="I71" s="73"/>
      <c r="J71" s="73"/>
    </row>
    <row r="72" spans="1:10" ht="12.75">
      <c r="A72" s="10"/>
      <c r="I72" s="73"/>
      <c r="J72" s="73"/>
    </row>
    <row r="73" spans="1:10" ht="12.75" customHeight="1">
      <c r="A73" s="179"/>
      <c r="B73" s="180" t="s">
        <v>64</v>
      </c>
      <c r="C73" s="180"/>
      <c r="D73" s="180"/>
      <c r="E73" s="180"/>
      <c r="F73" s="180"/>
      <c r="G73" s="180"/>
      <c r="H73" s="180"/>
      <c r="I73" s="73"/>
      <c r="J73" s="73"/>
    </row>
    <row r="74" spans="1:10" ht="12.75">
      <c r="A74" s="179"/>
      <c r="B74" s="11" t="s">
        <v>66</v>
      </c>
      <c r="C74" s="11" t="s">
        <v>24</v>
      </c>
      <c r="D74" s="11" t="s">
        <v>26</v>
      </c>
      <c r="E74" s="15" t="s">
        <v>27</v>
      </c>
      <c r="F74" s="11" t="s">
        <v>28</v>
      </c>
      <c r="G74" s="15" t="s">
        <v>29</v>
      </c>
      <c r="H74" s="62" t="s">
        <v>30</v>
      </c>
      <c r="I74" s="73"/>
      <c r="J74" s="73"/>
    </row>
    <row r="75" spans="1:10" ht="12.75">
      <c r="A75" s="179"/>
      <c r="B75" s="16" t="s">
        <v>67</v>
      </c>
      <c r="C75" s="16" t="s">
        <v>32</v>
      </c>
      <c r="D75" s="16" t="s">
        <v>32</v>
      </c>
      <c r="E75" s="19" t="s">
        <v>33</v>
      </c>
      <c r="F75" s="16" t="s">
        <v>34</v>
      </c>
      <c r="G75" s="19" t="s">
        <v>35</v>
      </c>
      <c r="H75" s="63" t="s">
        <v>36</v>
      </c>
      <c r="I75" s="73"/>
      <c r="J75" s="73"/>
    </row>
    <row r="76" spans="1:10" ht="12.75">
      <c r="A76" s="179"/>
      <c r="B76" s="16" t="s">
        <v>42</v>
      </c>
      <c r="C76" s="16" t="s">
        <v>38</v>
      </c>
      <c r="D76" s="16" t="s">
        <v>38</v>
      </c>
      <c r="E76" s="19" t="s">
        <v>38</v>
      </c>
      <c r="F76" s="16" t="s">
        <v>39</v>
      </c>
      <c r="G76" s="19" t="s">
        <v>40</v>
      </c>
      <c r="H76" s="63" t="s">
        <v>41</v>
      </c>
      <c r="I76" s="73"/>
      <c r="J76" s="73"/>
    </row>
    <row r="77" spans="1:10" ht="12.75">
      <c r="A77" s="179"/>
      <c r="B77" s="64"/>
      <c r="C77" s="65" t="s">
        <v>42</v>
      </c>
      <c r="D77" s="21" t="s">
        <v>43</v>
      </c>
      <c r="E77" s="20" t="s">
        <v>44</v>
      </c>
      <c r="F77" s="21" t="s">
        <v>43</v>
      </c>
      <c r="G77" s="20" t="s">
        <v>44</v>
      </c>
      <c r="H77" s="66" t="s">
        <v>45</v>
      </c>
      <c r="I77" s="73"/>
      <c r="J77" s="73"/>
    </row>
    <row r="78" spans="1:10" ht="12.75">
      <c r="A78" s="25" t="s">
        <v>46</v>
      </c>
      <c r="B78" s="26"/>
      <c r="C78" s="26"/>
      <c r="D78" s="26"/>
      <c r="E78" s="29">
        <f aca="true" t="shared" si="13" ref="E78:E86">C78*D78/1000</f>
        <v>0</v>
      </c>
      <c r="F78" s="31">
        <f aca="true" t="shared" si="14" ref="F78:F86">K46</f>
        <v>0</v>
      </c>
      <c r="G78" s="31">
        <f aca="true" t="shared" si="15" ref="G78:G86">F78*C78/1000</f>
        <v>0</v>
      </c>
      <c r="H78" s="32">
        <f aca="true" t="shared" si="16" ref="H78:H95">IF(L46=0,0,G78/L46*100)</f>
        <v>0</v>
      </c>
      <c r="I78" s="73"/>
      <c r="J78" s="73"/>
    </row>
    <row r="79" spans="1:10" ht="12.75">
      <c r="A79" s="33" t="s">
        <v>78</v>
      </c>
      <c r="B79" s="34"/>
      <c r="C79" s="34"/>
      <c r="D79" s="34"/>
      <c r="E79" s="31">
        <f t="shared" si="13"/>
        <v>0</v>
      </c>
      <c r="F79" s="31">
        <f t="shared" si="14"/>
        <v>0</v>
      </c>
      <c r="G79" s="31">
        <f t="shared" si="15"/>
        <v>0</v>
      </c>
      <c r="H79" s="32">
        <f t="shared" si="16"/>
        <v>0</v>
      </c>
      <c r="I79" s="73"/>
      <c r="J79" s="73"/>
    </row>
    <row r="80" spans="1:10" ht="12.75">
      <c r="A80" s="33" t="s">
        <v>47</v>
      </c>
      <c r="B80" s="34"/>
      <c r="C80" s="34"/>
      <c r="D80" s="34"/>
      <c r="E80" s="31">
        <f t="shared" si="13"/>
        <v>0</v>
      </c>
      <c r="F80" s="31">
        <f t="shared" si="14"/>
        <v>0</v>
      </c>
      <c r="G80" s="31">
        <f t="shared" si="15"/>
        <v>0</v>
      </c>
      <c r="H80" s="32">
        <f t="shared" si="16"/>
        <v>0</v>
      </c>
      <c r="I80" s="73"/>
      <c r="J80" s="73"/>
    </row>
    <row r="81" spans="1:10" ht="12.75">
      <c r="A81" s="33" t="s">
        <v>50</v>
      </c>
      <c r="B81" s="34"/>
      <c r="C81" s="34"/>
      <c r="D81" s="34"/>
      <c r="E81" s="31">
        <f t="shared" si="13"/>
        <v>0</v>
      </c>
      <c r="F81" s="31">
        <f t="shared" si="14"/>
        <v>0</v>
      </c>
      <c r="G81" s="31">
        <f t="shared" si="15"/>
        <v>0</v>
      </c>
      <c r="H81" s="32">
        <f t="shared" si="16"/>
        <v>0</v>
      </c>
      <c r="I81" s="73"/>
      <c r="J81" s="73"/>
    </row>
    <row r="82" spans="1:10" ht="12.75">
      <c r="A82" s="33" t="s">
        <v>51</v>
      </c>
      <c r="B82" s="34"/>
      <c r="C82" s="34"/>
      <c r="D82" s="34"/>
      <c r="E82" s="31">
        <f t="shared" si="13"/>
        <v>0</v>
      </c>
      <c r="F82" s="31">
        <f t="shared" si="14"/>
        <v>0</v>
      </c>
      <c r="G82" s="31">
        <f t="shared" si="15"/>
        <v>0</v>
      </c>
      <c r="H82" s="32">
        <f t="shared" si="16"/>
        <v>0</v>
      </c>
      <c r="I82" s="73"/>
      <c r="J82" s="73"/>
    </row>
    <row r="83" spans="1:10" ht="12.75">
      <c r="A83" s="33" t="s">
        <v>52</v>
      </c>
      <c r="B83" s="34"/>
      <c r="C83" s="34"/>
      <c r="D83" s="34"/>
      <c r="E83" s="31">
        <f t="shared" si="13"/>
        <v>0</v>
      </c>
      <c r="F83" s="31">
        <f t="shared" si="14"/>
        <v>0</v>
      </c>
      <c r="G83" s="31">
        <f t="shared" si="15"/>
        <v>0</v>
      </c>
      <c r="H83" s="32">
        <f t="shared" si="16"/>
        <v>0</v>
      </c>
      <c r="I83" s="73"/>
      <c r="J83" s="73"/>
    </row>
    <row r="84" spans="1:10" ht="12.75">
      <c r="A84" s="33" t="s">
        <v>53</v>
      </c>
      <c r="B84" s="34"/>
      <c r="C84" s="34"/>
      <c r="D84" s="34"/>
      <c r="E84" s="31">
        <f t="shared" si="13"/>
        <v>0</v>
      </c>
      <c r="F84" s="31">
        <f t="shared" si="14"/>
        <v>0</v>
      </c>
      <c r="G84" s="31">
        <f t="shared" si="15"/>
        <v>0</v>
      </c>
      <c r="H84" s="32">
        <f t="shared" si="16"/>
        <v>0</v>
      </c>
      <c r="I84" s="73"/>
      <c r="J84" s="73"/>
    </row>
    <row r="85" spans="1:10" ht="12.75">
      <c r="A85" s="33" t="s">
        <v>54</v>
      </c>
      <c r="B85" s="34"/>
      <c r="C85" s="34"/>
      <c r="D85" s="34"/>
      <c r="E85" s="31">
        <f t="shared" si="13"/>
        <v>0</v>
      </c>
      <c r="F85" s="31">
        <f t="shared" si="14"/>
        <v>0</v>
      </c>
      <c r="G85" s="31">
        <f t="shared" si="15"/>
        <v>0</v>
      </c>
      <c r="H85" s="32">
        <f t="shared" si="16"/>
        <v>0</v>
      </c>
      <c r="I85" s="73"/>
      <c r="J85" s="73"/>
    </row>
    <row r="86" spans="1:10" ht="12.75">
      <c r="A86" s="33" t="s">
        <v>55</v>
      </c>
      <c r="B86" s="34"/>
      <c r="C86" s="34"/>
      <c r="D86" s="34"/>
      <c r="E86" s="31">
        <f t="shared" si="13"/>
        <v>0</v>
      </c>
      <c r="F86" s="31">
        <f t="shared" si="14"/>
        <v>0</v>
      </c>
      <c r="G86" s="31">
        <f t="shared" si="15"/>
        <v>0</v>
      </c>
      <c r="H86" s="32">
        <f t="shared" si="16"/>
        <v>0</v>
      </c>
      <c r="I86" s="73"/>
      <c r="J86" s="73"/>
    </row>
    <row r="87" spans="1:10" ht="25.5">
      <c r="A87" s="38" t="s">
        <v>58</v>
      </c>
      <c r="B87" s="39" t="s">
        <v>59</v>
      </c>
      <c r="C87" s="39" t="s">
        <v>59</v>
      </c>
      <c r="D87" s="39" t="s">
        <v>59</v>
      </c>
      <c r="E87" s="42"/>
      <c r="F87" s="39" t="s">
        <v>59</v>
      </c>
      <c r="G87" s="42"/>
      <c r="H87" s="32">
        <f t="shared" si="16"/>
        <v>0</v>
      </c>
      <c r="I87" s="73"/>
      <c r="J87" s="73"/>
    </row>
    <row r="88" spans="1:10" ht="36">
      <c r="A88" s="44" t="s">
        <v>68</v>
      </c>
      <c r="B88" s="45" t="s">
        <v>59</v>
      </c>
      <c r="C88" s="45" t="s">
        <v>59</v>
      </c>
      <c r="D88" s="45" t="s">
        <v>59</v>
      </c>
      <c r="E88" s="42"/>
      <c r="F88" s="45" t="s">
        <v>59</v>
      </c>
      <c r="G88" s="42"/>
      <c r="H88" s="32">
        <f t="shared" si="16"/>
        <v>0</v>
      </c>
      <c r="I88" s="73"/>
      <c r="J88" s="73"/>
    </row>
    <row r="89" spans="1:8" ht="36">
      <c r="A89" s="44" t="s">
        <v>72</v>
      </c>
      <c r="B89" s="45" t="s">
        <v>59</v>
      </c>
      <c r="C89" s="45" t="s">
        <v>59</v>
      </c>
      <c r="D89" s="45" t="s">
        <v>59</v>
      </c>
      <c r="E89" s="31">
        <f>SUM(E90:E94)</f>
        <v>0</v>
      </c>
      <c r="F89" s="45" t="s">
        <v>59</v>
      </c>
      <c r="G89" s="31">
        <f>SUM(G90:G94)</f>
        <v>0</v>
      </c>
      <c r="H89" s="32">
        <f t="shared" si="16"/>
        <v>0</v>
      </c>
    </row>
    <row r="90" spans="1:8" ht="12.75">
      <c r="A90" s="48" t="s">
        <v>54</v>
      </c>
      <c r="B90" s="45"/>
      <c r="C90" s="45"/>
      <c r="D90" s="45"/>
      <c r="E90" s="31">
        <f>C90*D90/1000</f>
        <v>0</v>
      </c>
      <c r="F90" s="31">
        <f>K58</f>
        <v>0</v>
      </c>
      <c r="G90" s="31">
        <f>F90*C90/1000</f>
        <v>0</v>
      </c>
      <c r="H90" s="32">
        <f t="shared" si="16"/>
        <v>0</v>
      </c>
    </row>
    <row r="91" spans="1:8" ht="12.75">
      <c r="A91" s="48" t="s">
        <v>50</v>
      </c>
      <c r="B91" s="45"/>
      <c r="C91" s="45"/>
      <c r="D91" s="45"/>
      <c r="E91" s="31">
        <f>C91*D91/1000</f>
        <v>0</v>
      </c>
      <c r="F91" s="31">
        <f>K59</f>
        <v>0</v>
      </c>
      <c r="G91" s="31">
        <f>F91*C91/1000</f>
        <v>0</v>
      </c>
      <c r="H91" s="32">
        <f t="shared" si="16"/>
        <v>0</v>
      </c>
    </row>
    <row r="92" spans="1:8" ht="12.75">
      <c r="A92" s="48" t="s">
        <v>51</v>
      </c>
      <c r="B92" s="45"/>
      <c r="C92" s="45"/>
      <c r="D92" s="45"/>
      <c r="E92" s="31">
        <f>C92*D92/1000</f>
        <v>0</v>
      </c>
      <c r="F92" s="31">
        <f>K60</f>
        <v>0</v>
      </c>
      <c r="G92" s="31">
        <f>F92*C92/1000</f>
        <v>0</v>
      </c>
      <c r="H92" s="32">
        <f t="shared" si="16"/>
        <v>0</v>
      </c>
    </row>
    <row r="93" spans="1:8" ht="12.75">
      <c r="A93" s="48" t="s">
        <v>52</v>
      </c>
      <c r="B93" s="45"/>
      <c r="C93" s="45"/>
      <c r="D93" s="45"/>
      <c r="E93" s="31">
        <f>C93*D93/1000</f>
        <v>0</v>
      </c>
      <c r="F93" s="31">
        <f>K61</f>
        <v>0</v>
      </c>
      <c r="G93" s="31">
        <f>F93*C93/1000</f>
        <v>0</v>
      </c>
      <c r="H93" s="32">
        <f t="shared" si="16"/>
        <v>0</v>
      </c>
    </row>
    <row r="94" spans="1:8" ht="12.75">
      <c r="A94" s="49" t="s">
        <v>53</v>
      </c>
      <c r="B94" s="50"/>
      <c r="C94" s="50"/>
      <c r="D94" s="50"/>
      <c r="E94" s="53">
        <f>C94*D94/1000</f>
        <v>0</v>
      </c>
      <c r="F94" s="31">
        <f>K62</f>
        <v>0</v>
      </c>
      <c r="G94" s="53">
        <f>F94*C94/1000</f>
        <v>0</v>
      </c>
      <c r="H94" s="55">
        <f t="shared" si="16"/>
        <v>0</v>
      </c>
    </row>
    <row r="95" spans="1:8" s="73" customFormat="1" ht="52.5" customHeight="1">
      <c r="A95" s="56" t="s">
        <v>70</v>
      </c>
      <c r="B95" s="57" t="s">
        <v>59</v>
      </c>
      <c r="C95" s="57" t="s">
        <v>59</v>
      </c>
      <c r="D95" s="57" t="s">
        <v>59</v>
      </c>
      <c r="E95" s="60">
        <f>E78+E79+E80+E81+E82+E83+E84+E85+E86+E87+E88+E89</f>
        <v>0</v>
      </c>
      <c r="F95" s="57" t="s">
        <v>59</v>
      </c>
      <c r="G95" s="60">
        <f>G78+G79+G80+G81+G82+G83+G84+G85+G86+G87+G88+G89</f>
        <v>0</v>
      </c>
      <c r="H95" s="61">
        <f t="shared" si="16"/>
        <v>0</v>
      </c>
    </row>
  </sheetData>
  <sheetProtection selectLockedCells="1" selectUnlockedCells="1"/>
  <mergeCells count="14">
    <mergeCell ref="I37:N37"/>
    <mergeCell ref="A41:A45"/>
    <mergeCell ref="B41:H41"/>
    <mergeCell ref="I41:O41"/>
    <mergeCell ref="C68:H68"/>
    <mergeCell ref="A73:A77"/>
    <mergeCell ref="B73:H73"/>
    <mergeCell ref="A2:L2"/>
    <mergeCell ref="A3:L3"/>
    <mergeCell ref="A4:L4"/>
    <mergeCell ref="A5:L5"/>
    <mergeCell ref="A9:A13"/>
    <mergeCell ref="B9:E9"/>
    <mergeCell ref="F9:L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94"/>
  <rowBreaks count="2" manualBreakCount="2">
    <brk id="36" max="255" man="1"/>
    <brk id="6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view="pageBreakPreview" zoomScaleSheetLayoutView="100" zoomScalePageLayoutView="0" workbookViewId="0" topLeftCell="A1">
      <selection activeCell="N15" sqref="N15"/>
    </sheetView>
  </sheetViews>
  <sheetFormatPr defaultColWidth="9.00390625" defaultRowHeight="12.75"/>
  <cols>
    <col min="1" max="1" width="17.375" style="0" customWidth="1"/>
    <col min="3" max="3" width="17.25390625" style="0" customWidth="1"/>
  </cols>
  <sheetData>
    <row r="1" ht="12.75">
      <c r="J1" t="s">
        <v>14</v>
      </c>
    </row>
    <row r="2" spans="1:12" ht="12.7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177" t="s">
        <v>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0" ht="12.75">
      <c r="A6" s="10" t="s">
        <v>18</v>
      </c>
      <c r="B6" s="10"/>
      <c r="C6" s="10"/>
      <c r="D6" s="8" t="s">
        <v>94</v>
      </c>
      <c r="F6" s="8"/>
      <c r="J6" s="8"/>
    </row>
    <row r="7" spans="1:4" ht="12.75">
      <c r="A7" s="10" t="s">
        <v>20</v>
      </c>
      <c r="B7" s="10"/>
      <c r="C7" s="10"/>
      <c r="D7" s="8" t="s">
        <v>8</v>
      </c>
    </row>
    <row r="8" spans="1:3" ht="13.5" thickBot="1">
      <c r="A8" s="10"/>
      <c r="B8" s="10"/>
      <c r="C8" s="10"/>
    </row>
    <row r="9" spans="1:12" ht="13.5" thickBot="1">
      <c r="A9" s="179"/>
      <c r="B9" s="183" t="s">
        <v>103</v>
      </c>
      <c r="C9" s="183"/>
      <c r="D9" s="183"/>
      <c r="E9" s="183"/>
      <c r="F9" s="181" t="s">
        <v>104</v>
      </c>
      <c r="G9" s="181"/>
      <c r="H9" s="181"/>
      <c r="I9" s="181"/>
      <c r="J9" s="181"/>
      <c r="K9" s="181"/>
      <c r="L9" s="181"/>
    </row>
    <row r="10" spans="1:12" ht="13.5" thickBot="1">
      <c r="A10" s="179"/>
      <c r="B10" s="110" t="s">
        <v>24</v>
      </c>
      <c r="C10" s="110" t="s">
        <v>25</v>
      </c>
      <c r="D10" s="110" t="s">
        <v>26</v>
      </c>
      <c r="E10" s="111" t="s">
        <v>27</v>
      </c>
      <c r="F10" s="13" t="s">
        <v>24</v>
      </c>
      <c r="G10" s="11" t="s">
        <v>25</v>
      </c>
      <c r="H10" s="11" t="s">
        <v>26</v>
      </c>
      <c r="I10" s="11" t="s">
        <v>27</v>
      </c>
      <c r="J10" s="14" t="s">
        <v>28</v>
      </c>
      <c r="K10" s="15" t="s">
        <v>29</v>
      </c>
      <c r="L10" s="12" t="s">
        <v>30</v>
      </c>
    </row>
    <row r="11" spans="1:12" ht="13.5" thickBot="1">
      <c r="A11" s="179"/>
      <c r="B11" s="112" t="s">
        <v>31</v>
      </c>
      <c r="C11" s="112" t="s">
        <v>32</v>
      </c>
      <c r="D11" s="112" t="s">
        <v>32</v>
      </c>
      <c r="E11" s="113" t="s">
        <v>33</v>
      </c>
      <c r="F11" s="18" t="s">
        <v>31</v>
      </c>
      <c r="G11" s="16" t="s">
        <v>32</v>
      </c>
      <c r="H11" s="16" t="s">
        <v>32</v>
      </c>
      <c r="I11" s="16" t="s">
        <v>33</v>
      </c>
      <c r="J11" s="18" t="s">
        <v>34</v>
      </c>
      <c r="K11" s="19" t="s">
        <v>35</v>
      </c>
      <c r="L11" s="17" t="s">
        <v>36</v>
      </c>
    </row>
    <row r="12" spans="1:12" ht="13.5" thickBot="1">
      <c r="A12" s="179"/>
      <c r="B12" s="112" t="s">
        <v>37</v>
      </c>
      <c r="C12" s="112" t="s">
        <v>38</v>
      </c>
      <c r="D12" s="112" t="s">
        <v>38</v>
      </c>
      <c r="E12" s="113" t="s">
        <v>38</v>
      </c>
      <c r="F12" s="18" t="s">
        <v>37</v>
      </c>
      <c r="G12" s="16" t="s">
        <v>38</v>
      </c>
      <c r="H12" s="16" t="s">
        <v>38</v>
      </c>
      <c r="I12" s="16" t="s">
        <v>38</v>
      </c>
      <c r="J12" s="18" t="s">
        <v>39</v>
      </c>
      <c r="K12" s="19" t="s">
        <v>40</v>
      </c>
      <c r="L12" s="17" t="s">
        <v>41</v>
      </c>
    </row>
    <row r="13" spans="1:12" ht="13.5" thickBot="1">
      <c r="A13" s="179"/>
      <c r="B13" s="114" t="s">
        <v>42</v>
      </c>
      <c r="C13" s="115" t="s">
        <v>42</v>
      </c>
      <c r="D13" s="115" t="s">
        <v>43</v>
      </c>
      <c r="E13" s="116" t="s">
        <v>44</v>
      </c>
      <c r="F13" s="23" t="s">
        <v>42</v>
      </c>
      <c r="G13" s="21" t="s">
        <v>42</v>
      </c>
      <c r="H13" s="21" t="s">
        <v>43</v>
      </c>
      <c r="I13" s="21" t="s">
        <v>44</v>
      </c>
      <c r="J13" s="24" t="s">
        <v>43</v>
      </c>
      <c r="K13" s="20" t="s">
        <v>44</v>
      </c>
      <c r="L13" s="22" t="s">
        <v>45</v>
      </c>
    </row>
    <row r="14" spans="1:12" ht="12.75">
      <c r="A14" s="86" t="s">
        <v>46</v>
      </c>
      <c r="B14" s="76">
        <v>4269</v>
      </c>
      <c r="C14" s="76">
        <v>2869</v>
      </c>
      <c r="D14" s="77">
        <f>E14/C14*1000</f>
        <v>10794</v>
      </c>
      <c r="E14" s="78">
        <v>30967</v>
      </c>
      <c r="F14" s="94">
        <v>3691</v>
      </c>
      <c r="G14" s="76">
        <v>3580</v>
      </c>
      <c r="H14" s="77">
        <f>J14*1.037</f>
        <v>11193</v>
      </c>
      <c r="I14" s="117">
        <f>G14*H14/1000</f>
        <v>40071</v>
      </c>
      <c r="J14" s="118">
        <f>D14</f>
        <v>10794</v>
      </c>
      <c r="K14" s="117">
        <f aca="true" t="shared" si="0" ref="K14:K26">G14*J14/1000</f>
        <v>38643</v>
      </c>
      <c r="L14" s="119">
        <f>K14/E14*100</f>
        <v>124.8</v>
      </c>
    </row>
    <row r="15" spans="1:12" ht="12.75">
      <c r="A15" s="87" t="s">
        <v>95</v>
      </c>
      <c r="B15" s="79">
        <v>3572</v>
      </c>
      <c r="C15" s="79">
        <v>3572</v>
      </c>
      <c r="D15" s="77">
        <f aca="true" t="shared" si="1" ref="D15:D26">E15/C15*1000</f>
        <v>1831</v>
      </c>
      <c r="E15" s="78">
        <v>6542</v>
      </c>
      <c r="F15" s="95">
        <v>6450</v>
      </c>
      <c r="G15" s="79">
        <v>6450</v>
      </c>
      <c r="H15" s="77">
        <f>J15*1.037</f>
        <v>1899</v>
      </c>
      <c r="I15" s="117">
        <f aca="true" t="shared" si="2" ref="I15:I25">G15*H15/1000</f>
        <v>12249</v>
      </c>
      <c r="J15" s="118">
        <f>D15</f>
        <v>1831</v>
      </c>
      <c r="K15" s="117">
        <f t="shared" si="0"/>
        <v>11810</v>
      </c>
      <c r="L15" s="119">
        <f aca="true" t="shared" si="3" ref="L15:L33">K15/E15*100</f>
        <v>180.5</v>
      </c>
    </row>
    <row r="16" spans="1:12" ht="12.75">
      <c r="A16" s="87" t="s">
        <v>48</v>
      </c>
      <c r="B16" s="79">
        <v>104</v>
      </c>
      <c r="C16" s="79">
        <v>93</v>
      </c>
      <c r="D16" s="77">
        <f t="shared" si="1"/>
        <v>19183</v>
      </c>
      <c r="E16" s="78">
        <v>1784</v>
      </c>
      <c r="F16" s="95">
        <v>103</v>
      </c>
      <c r="G16" s="79">
        <v>103</v>
      </c>
      <c r="H16" s="77">
        <f>J16*1.037</f>
        <v>19893</v>
      </c>
      <c r="I16" s="117">
        <f t="shared" si="2"/>
        <v>2049</v>
      </c>
      <c r="J16" s="118">
        <f>D16</f>
        <v>19183</v>
      </c>
      <c r="K16" s="117">
        <f t="shared" si="0"/>
        <v>1976</v>
      </c>
      <c r="L16" s="119">
        <f t="shared" si="3"/>
        <v>110.8</v>
      </c>
    </row>
    <row r="17" spans="1:12" ht="13.5" thickBot="1">
      <c r="A17" s="87" t="s">
        <v>106</v>
      </c>
      <c r="B17" s="79">
        <v>69</v>
      </c>
      <c r="C17" s="79">
        <v>0</v>
      </c>
      <c r="D17" s="77"/>
      <c r="E17" s="78">
        <v>0</v>
      </c>
      <c r="F17" s="95"/>
      <c r="G17" s="79"/>
      <c r="H17" s="77">
        <f aca="true" t="shared" si="4" ref="H17:H25">J17*1.052</f>
        <v>0</v>
      </c>
      <c r="I17" s="117">
        <f t="shared" si="2"/>
        <v>0</v>
      </c>
      <c r="J17" s="118">
        <f aca="true" t="shared" si="5" ref="J17:J25">D17</f>
        <v>0</v>
      </c>
      <c r="K17" s="117">
        <f t="shared" si="0"/>
        <v>0</v>
      </c>
      <c r="L17" s="119" t="e">
        <f t="shared" si="3"/>
        <v>#DIV/0!</v>
      </c>
    </row>
    <row r="18" spans="1:12" ht="13.5" hidden="1" thickBot="1">
      <c r="A18" s="87" t="s">
        <v>50</v>
      </c>
      <c r="B18" s="104"/>
      <c r="C18" s="104"/>
      <c r="D18" s="101" t="e">
        <f t="shared" si="1"/>
        <v>#DIV/0!</v>
      </c>
      <c r="E18" s="106"/>
      <c r="F18" s="95"/>
      <c r="G18" s="79"/>
      <c r="H18" s="77" t="e">
        <f t="shared" si="4"/>
        <v>#DIV/0!</v>
      </c>
      <c r="I18" s="117" t="e">
        <f t="shared" si="2"/>
        <v>#DIV/0!</v>
      </c>
      <c r="J18" s="118" t="e">
        <f t="shared" si="5"/>
        <v>#DIV/0!</v>
      </c>
      <c r="K18" s="117" t="e">
        <f t="shared" si="0"/>
        <v>#DIV/0!</v>
      </c>
      <c r="L18" s="119" t="e">
        <f t="shared" si="3"/>
        <v>#DIV/0!</v>
      </c>
    </row>
    <row r="19" spans="1:12" ht="13.5" hidden="1" thickBot="1">
      <c r="A19" s="87" t="s">
        <v>51</v>
      </c>
      <c r="B19" s="104"/>
      <c r="C19" s="104"/>
      <c r="D19" s="101" t="e">
        <f t="shared" si="1"/>
        <v>#DIV/0!</v>
      </c>
      <c r="E19" s="106"/>
      <c r="F19" s="95"/>
      <c r="G19" s="79"/>
      <c r="H19" s="77" t="e">
        <f t="shared" si="4"/>
        <v>#DIV/0!</v>
      </c>
      <c r="I19" s="117" t="e">
        <f t="shared" si="2"/>
        <v>#DIV/0!</v>
      </c>
      <c r="J19" s="118" t="e">
        <f t="shared" si="5"/>
        <v>#DIV/0!</v>
      </c>
      <c r="K19" s="117" t="e">
        <f t="shared" si="0"/>
        <v>#DIV/0!</v>
      </c>
      <c r="L19" s="119" t="e">
        <f t="shared" si="3"/>
        <v>#DIV/0!</v>
      </c>
    </row>
    <row r="20" spans="1:12" ht="13.5" hidden="1" thickBot="1">
      <c r="A20" s="87" t="s">
        <v>52</v>
      </c>
      <c r="B20" s="104"/>
      <c r="C20" s="104"/>
      <c r="D20" s="101" t="e">
        <f t="shared" si="1"/>
        <v>#DIV/0!</v>
      </c>
      <c r="E20" s="106"/>
      <c r="F20" s="95"/>
      <c r="G20" s="79"/>
      <c r="H20" s="77" t="e">
        <f t="shared" si="4"/>
        <v>#DIV/0!</v>
      </c>
      <c r="I20" s="117" t="e">
        <f t="shared" si="2"/>
        <v>#DIV/0!</v>
      </c>
      <c r="J20" s="118" t="e">
        <f t="shared" si="5"/>
        <v>#DIV/0!</v>
      </c>
      <c r="K20" s="117" t="e">
        <f t="shared" si="0"/>
        <v>#DIV/0!</v>
      </c>
      <c r="L20" s="119" t="e">
        <f t="shared" si="3"/>
        <v>#DIV/0!</v>
      </c>
    </row>
    <row r="21" spans="1:12" ht="13.5" hidden="1" thickBot="1">
      <c r="A21" s="87" t="s">
        <v>53</v>
      </c>
      <c r="B21" s="104"/>
      <c r="C21" s="104"/>
      <c r="D21" s="101" t="e">
        <f t="shared" si="1"/>
        <v>#DIV/0!</v>
      </c>
      <c r="E21" s="106"/>
      <c r="F21" s="95"/>
      <c r="G21" s="79"/>
      <c r="H21" s="77" t="e">
        <f t="shared" si="4"/>
        <v>#DIV/0!</v>
      </c>
      <c r="I21" s="117" t="e">
        <f t="shared" si="2"/>
        <v>#DIV/0!</v>
      </c>
      <c r="J21" s="118" t="e">
        <f t="shared" si="5"/>
        <v>#DIV/0!</v>
      </c>
      <c r="K21" s="117" t="e">
        <f t="shared" si="0"/>
        <v>#DIV/0!</v>
      </c>
      <c r="L21" s="119" t="e">
        <f t="shared" si="3"/>
        <v>#DIV/0!</v>
      </c>
    </row>
    <row r="22" spans="1:12" ht="13.5" hidden="1" thickBot="1">
      <c r="A22" s="87" t="s">
        <v>54</v>
      </c>
      <c r="B22" s="104"/>
      <c r="C22" s="104"/>
      <c r="D22" s="101" t="e">
        <f t="shared" si="1"/>
        <v>#DIV/0!</v>
      </c>
      <c r="E22" s="106"/>
      <c r="F22" s="95"/>
      <c r="G22" s="79"/>
      <c r="H22" s="77" t="e">
        <f t="shared" si="4"/>
        <v>#DIV/0!</v>
      </c>
      <c r="I22" s="117" t="e">
        <f t="shared" si="2"/>
        <v>#DIV/0!</v>
      </c>
      <c r="J22" s="118" t="e">
        <f t="shared" si="5"/>
        <v>#DIV/0!</v>
      </c>
      <c r="K22" s="117" t="e">
        <f t="shared" si="0"/>
        <v>#DIV/0!</v>
      </c>
      <c r="L22" s="119" t="e">
        <f t="shared" si="3"/>
        <v>#DIV/0!</v>
      </c>
    </row>
    <row r="23" spans="1:12" ht="13.5" hidden="1" thickBot="1">
      <c r="A23" s="87" t="s">
        <v>55</v>
      </c>
      <c r="B23" s="104"/>
      <c r="C23" s="104"/>
      <c r="D23" s="101" t="e">
        <f t="shared" si="1"/>
        <v>#DIV/0!</v>
      </c>
      <c r="E23" s="106"/>
      <c r="F23" s="95"/>
      <c r="G23" s="79"/>
      <c r="H23" s="77" t="e">
        <f t="shared" si="4"/>
        <v>#DIV/0!</v>
      </c>
      <c r="I23" s="117" t="e">
        <f t="shared" si="2"/>
        <v>#DIV/0!</v>
      </c>
      <c r="J23" s="118" t="e">
        <f t="shared" si="5"/>
        <v>#DIV/0!</v>
      </c>
      <c r="K23" s="117" t="e">
        <f t="shared" si="0"/>
        <v>#DIV/0!</v>
      </c>
      <c r="L23" s="119" t="e">
        <f t="shared" si="3"/>
        <v>#DIV/0!</v>
      </c>
    </row>
    <row r="24" spans="1:12" ht="13.5" hidden="1" thickBot="1">
      <c r="A24" s="87" t="s">
        <v>56</v>
      </c>
      <c r="B24" s="105"/>
      <c r="C24" s="105"/>
      <c r="D24" s="101" t="e">
        <f t="shared" si="1"/>
        <v>#DIV/0!</v>
      </c>
      <c r="E24" s="106"/>
      <c r="F24" s="96"/>
      <c r="G24" s="80"/>
      <c r="H24" s="77" t="e">
        <f t="shared" si="4"/>
        <v>#DIV/0!</v>
      </c>
      <c r="I24" s="117" t="e">
        <f t="shared" si="2"/>
        <v>#DIV/0!</v>
      </c>
      <c r="J24" s="118" t="e">
        <f t="shared" si="5"/>
        <v>#DIV/0!</v>
      </c>
      <c r="K24" s="117" t="e">
        <f t="shared" si="0"/>
        <v>#DIV/0!</v>
      </c>
      <c r="L24" s="119" t="e">
        <f t="shared" si="3"/>
        <v>#DIV/0!</v>
      </c>
    </row>
    <row r="25" spans="1:12" ht="13.5" hidden="1" thickBot="1">
      <c r="A25" s="87" t="s">
        <v>57</v>
      </c>
      <c r="B25" s="105"/>
      <c r="C25" s="105"/>
      <c r="D25" s="101" t="e">
        <f t="shared" si="1"/>
        <v>#DIV/0!</v>
      </c>
      <c r="E25" s="106"/>
      <c r="F25" s="96"/>
      <c r="G25" s="80"/>
      <c r="H25" s="77" t="e">
        <f t="shared" si="4"/>
        <v>#DIV/0!</v>
      </c>
      <c r="I25" s="117" t="e">
        <f t="shared" si="2"/>
        <v>#DIV/0!</v>
      </c>
      <c r="J25" s="118" t="e">
        <f t="shared" si="5"/>
        <v>#DIV/0!</v>
      </c>
      <c r="K25" s="117" t="e">
        <f t="shared" si="0"/>
        <v>#DIV/0!</v>
      </c>
      <c r="L25" s="119" t="e">
        <f t="shared" si="3"/>
        <v>#DIV/0!</v>
      </c>
    </row>
    <row r="26" spans="1:12" ht="39" hidden="1" thickBot="1">
      <c r="A26" s="88" t="s">
        <v>58</v>
      </c>
      <c r="B26" s="39" t="s">
        <v>59</v>
      </c>
      <c r="C26" s="39" t="s">
        <v>59</v>
      </c>
      <c r="D26" s="101" t="e">
        <f t="shared" si="1"/>
        <v>#VALUE!</v>
      </c>
      <c r="E26" s="107"/>
      <c r="F26" s="97" t="s">
        <v>59</v>
      </c>
      <c r="G26" s="81" t="s">
        <v>59</v>
      </c>
      <c r="H26" s="81" t="s">
        <v>59</v>
      </c>
      <c r="I26" s="77"/>
      <c r="J26" s="120" t="s">
        <v>59</v>
      </c>
      <c r="K26" s="117" t="e">
        <f t="shared" si="0"/>
        <v>#VALUE!</v>
      </c>
      <c r="L26" s="119" t="e">
        <f t="shared" si="3"/>
        <v>#VALUE!</v>
      </c>
    </row>
    <row r="27" spans="1:12" ht="72.75" hidden="1" thickBot="1">
      <c r="A27" s="89" t="s">
        <v>60</v>
      </c>
      <c r="B27" s="45" t="s">
        <v>59</v>
      </c>
      <c r="C27" s="45" t="s">
        <v>59</v>
      </c>
      <c r="D27" s="45" t="s">
        <v>59</v>
      </c>
      <c r="E27" s="107"/>
      <c r="F27" s="98" t="s">
        <v>59</v>
      </c>
      <c r="G27" s="82" t="s">
        <v>59</v>
      </c>
      <c r="H27" s="82" t="s">
        <v>59</v>
      </c>
      <c r="I27" s="77"/>
      <c r="J27" s="98" t="s">
        <v>59</v>
      </c>
      <c r="K27" s="77"/>
      <c r="L27" s="119" t="e">
        <f t="shared" si="3"/>
        <v>#DIV/0!</v>
      </c>
    </row>
    <row r="28" spans="1:12" ht="72.75" hidden="1" thickBot="1">
      <c r="A28" s="90" t="s">
        <v>61</v>
      </c>
      <c r="B28" s="45" t="s">
        <v>59</v>
      </c>
      <c r="C28" s="45" t="s">
        <v>59</v>
      </c>
      <c r="D28" s="45" t="s">
        <v>59</v>
      </c>
      <c r="E28" s="106"/>
      <c r="F28" s="98" t="s">
        <v>59</v>
      </c>
      <c r="G28" s="82" t="s">
        <v>59</v>
      </c>
      <c r="H28" s="82" t="s">
        <v>59</v>
      </c>
      <c r="I28" s="117"/>
      <c r="J28" s="98" t="s">
        <v>59</v>
      </c>
      <c r="K28" s="117"/>
      <c r="L28" s="119" t="e">
        <f t="shared" si="3"/>
        <v>#DIV/0!</v>
      </c>
    </row>
    <row r="29" spans="1:12" ht="13.5" hidden="1" thickBot="1">
      <c r="A29" s="91"/>
      <c r="B29" s="45"/>
      <c r="C29" s="45"/>
      <c r="D29" s="45"/>
      <c r="E29" s="106"/>
      <c r="F29" s="98"/>
      <c r="G29" s="82"/>
      <c r="H29" s="82"/>
      <c r="I29" s="117"/>
      <c r="J29" s="121"/>
      <c r="K29" s="117"/>
      <c r="L29" s="119" t="e">
        <f t="shared" si="3"/>
        <v>#DIV/0!</v>
      </c>
    </row>
    <row r="30" spans="1:12" ht="13.5" hidden="1" thickBot="1">
      <c r="A30" s="91"/>
      <c r="B30" s="45"/>
      <c r="C30" s="45"/>
      <c r="D30" s="45"/>
      <c r="E30" s="106"/>
      <c r="F30" s="98"/>
      <c r="G30" s="82"/>
      <c r="H30" s="82"/>
      <c r="I30" s="117"/>
      <c r="J30" s="121"/>
      <c r="K30" s="117"/>
      <c r="L30" s="119" t="e">
        <f t="shared" si="3"/>
        <v>#DIV/0!</v>
      </c>
    </row>
    <row r="31" spans="1:12" ht="13.5" hidden="1" thickBot="1">
      <c r="A31" s="91"/>
      <c r="B31" s="45"/>
      <c r="C31" s="45"/>
      <c r="D31" s="45"/>
      <c r="E31" s="106"/>
      <c r="F31" s="98"/>
      <c r="G31" s="82"/>
      <c r="H31" s="82"/>
      <c r="I31" s="117"/>
      <c r="J31" s="121"/>
      <c r="K31" s="117"/>
      <c r="L31" s="119" t="e">
        <f t="shared" si="3"/>
        <v>#DIV/0!</v>
      </c>
    </row>
    <row r="32" spans="1:12" ht="13.5" hidden="1" thickBot="1">
      <c r="A32" s="91"/>
      <c r="B32" s="45"/>
      <c r="C32" s="45"/>
      <c r="D32" s="45"/>
      <c r="E32" s="106"/>
      <c r="F32" s="98"/>
      <c r="G32" s="82"/>
      <c r="H32" s="82"/>
      <c r="I32" s="117"/>
      <c r="J32" s="121"/>
      <c r="K32" s="117"/>
      <c r="L32" s="119" t="e">
        <f t="shared" si="3"/>
        <v>#DIV/0!</v>
      </c>
    </row>
    <row r="33" spans="1:12" ht="13.5" hidden="1" thickBot="1">
      <c r="A33" s="92"/>
      <c r="B33" s="102"/>
      <c r="C33" s="102"/>
      <c r="D33" s="102"/>
      <c r="E33" s="108"/>
      <c r="F33" s="99"/>
      <c r="G33" s="83"/>
      <c r="H33" s="83"/>
      <c r="I33" s="122"/>
      <c r="J33" s="123"/>
      <c r="K33" s="122"/>
      <c r="L33" s="119" t="e">
        <f t="shared" si="3"/>
        <v>#DIV/0!</v>
      </c>
    </row>
    <row r="34" spans="1:12" ht="155.25" customHeight="1" thickBot="1">
      <c r="A34" s="93" t="s">
        <v>105</v>
      </c>
      <c r="B34" s="57" t="s">
        <v>59</v>
      </c>
      <c r="C34" s="57" t="s">
        <v>59</v>
      </c>
      <c r="D34" s="57" t="s">
        <v>59</v>
      </c>
      <c r="E34" s="85">
        <f>E14+E15+E16</f>
        <v>39293</v>
      </c>
      <c r="F34" s="100" t="s">
        <v>59</v>
      </c>
      <c r="G34" s="84" t="s">
        <v>59</v>
      </c>
      <c r="H34" s="84" t="s">
        <v>59</v>
      </c>
      <c r="I34" s="85">
        <f>I14+I15+I16</f>
        <v>54369</v>
      </c>
      <c r="J34" s="100" t="s">
        <v>59</v>
      </c>
      <c r="K34" s="85">
        <f>K14+K15+K16</f>
        <v>52429</v>
      </c>
      <c r="L34" s="119" t="s">
        <v>108</v>
      </c>
    </row>
    <row r="35" ht="15" customHeight="1"/>
    <row r="36" ht="12.75" hidden="1"/>
    <row r="37" ht="12.75" hidden="1"/>
    <row r="38" ht="12.75" hidden="1"/>
    <row r="39" ht="12.75" hidden="1"/>
    <row r="40" spans="9:14" ht="12.75">
      <c r="I40" s="182" t="s">
        <v>63</v>
      </c>
      <c r="J40" s="182"/>
      <c r="K40" s="182"/>
      <c r="L40" s="182"/>
      <c r="M40" s="182"/>
      <c r="N40" s="182"/>
    </row>
    <row r="41" spans="1:4" ht="12.75">
      <c r="A41" s="6" t="s">
        <v>18</v>
      </c>
      <c r="B41" s="6"/>
      <c r="C41" s="6"/>
      <c r="D41" s="8" t="str">
        <f>D6</f>
        <v>Вязовский с/с</v>
      </c>
    </row>
    <row r="42" spans="1:4" ht="12.75">
      <c r="A42" s="10" t="s">
        <v>20</v>
      </c>
      <c r="D42" s="8" t="str">
        <f>D7</f>
        <v>ООО "Поле"</v>
      </c>
    </row>
    <row r="43" ht="13.5" thickBot="1"/>
    <row r="44" spans="1:15" ht="13.5" thickBot="1">
      <c r="A44" s="179"/>
      <c r="B44" s="183" t="s">
        <v>92</v>
      </c>
      <c r="C44" s="183"/>
      <c r="D44" s="183"/>
      <c r="E44" s="183"/>
      <c r="F44" s="183"/>
      <c r="G44" s="183"/>
      <c r="H44" s="183"/>
      <c r="I44" s="184" t="s">
        <v>96</v>
      </c>
      <c r="J44" s="184"/>
      <c r="K44" s="184"/>
      <c r="L44" s="184"/>
      <c r="M44" s="184"/>
      <c r="N44" s="184"/>
      <c r="O44" s="184"/>
    </row>
    <row r="45" spans="1:15" ht="13.5" thickBot="1">
      <c r="A45" s="179"/>
      <c r="B45" s="110" t="s">
        <v>66</v>
      </c>
      <c r="C45" s="110" t="s">
        <v>24</v>
      </c>
      <c r="D45" s="110" t="s">
        <v>26</v>
      </c>
      <c r="E45" s="126" t="s">
        <v>27</v>
      </c>
      <c r="F45" s="110" t="s">
        <v>28</v>
      </c>
      <c r="G45" s="126" t="s">
        <v>29</v>
      </c>
      <c r="H45" s="127" t="s">
        <v>30</v>
      </c>
      <c r="I45" s="128" t="s">
        <v>66</v>
      </c>
      <c r="J45" s="110" t="s">
        <v>24</v>
      </c>
      <c r="K45" s="110" t="s">
        <v>26</v>
      </c>
      <c r="L45" s="126" t="s">
        <v>27</v>
      </c>
      <c r="M45" s="126" t="s">
        <v>28</v>
      </c>
      <c r="N45" s="126" t="s">
        <v>29</v>
      </c>
      <c r="O45" s="127" t="s">
        <v>30</v>
      </c>
    </row>
    <row r="46" spans="1:15" ht="13.5" thickBot="1">
      <c r="A46" s="179"/>
      <c r="B46" s="112" t="s">
        <v>67</v>
      </c>
      <c r="C46" s="112" t="s">
        <v>32</v>
      </c>
      <c r="D46" s="112" t="s">
        <v>32</v>
      </c>
      <c r="E46" s="125" t="s">
        <v>33</v>
      </c>
      <c r="F46" s="112" t="s">
        <v>34</v>
      </c>
      <c r="G46" s="125" t="s">
        <v>35</v>
      </c>
      <c r="H46" s="129" t="s">
        <v>36</v>
      </c>
      <c r="I46" s="124" t="s">
        <v>67</v>
      </c>
      <c r="J46" s="112" t="s">
        <v>32</v>
      </c>
      <c r="K46" s="112" t="s">
        <v>32</v>
      </c>
      <c r="L46" s="125" t="s">
        <v>33</v>
      </c>
      <c r="M46" s="125" t="s">
        <v>34</v>
      </c>
      <c r="N46" s="125" t="s">
        <v>35</v>
      </c>
      <c r="O46" s="129" t="s">
        <v>36</v>
      </c>
    </row>
    <row r="47" spans="1:15" ht="13.5" thickBot="1">
      <c r="A47" s="179"/>
      <c r="B47" s="112" t="s">
        <v>42</v>
      </c>
      <c r="C47" s="112" t="s">
        <v>38</v>
      </c>
      <c r="D47" s="112" t="s">
        <v>38</v>
      </c>
      <c r="E47" s="125" t="s">
        <v>38</v>
      </c>
      <c r="F47" s="112" t="s">
        <v>39</v>
      </c>
      <c r="G47" s="125" t="s">
        <v>40</v>
      </c>
      <c r="H47" s="129" t="s">
        <v>41</v>
      </c>
      <c r="I47" s="124" t="s">
        <v>42</v>
      </c>
      <c r="J47" s="112" t="s">
        <v>38</v>
      </c>
      <c r="K47" s="112" t="s">
        <v>38</v>
      </c>
      <c r="L47" s="125" t="s">
        <v>38</v>
      </c>
      <c r="M47" s="125" t="s">
        <v>39</v>
      </c>
      <c r="N47" s="125" t="s">
        <v>40</v>
      </c>
      <c r="O47" s="129" t="s">
        <v>41</v>
      </c>
    </row>
    <row r="48" spans="1:15" ht="13.5" thickBot="1">
      <c r="A48" s="179"/>
      <c r="B48" s="130"/>
      <c r="C48" s="131" t="s">
        <v>42</v>
      </c>
      <c r="D48" s="115" t="s">
        <v>43</v>
      </c>
      <c r="E48" s="114" t="s">
        <v>44</v>
      </c>
      <c r="F48" s="115" t="s">
        <v>43</v>
      </c>
      <c r="G48" s="114" t="s">
        <v>44</v>
      </c>
      <c r="H48" s="132" t="s">
        <v>45</v>
      </c>
      <c r="I48" s="133"/>
      <c r="J48" s="131" t="s">
        <v>42</v>
      </c>
      <c r="K48" s="115" t="s">
        <v>43</v>
      </c>
      <c r="L48" s="114" t="s">
        <v>44</v>
      </c>
      <c r="M48" s="114" t="s">
        <v>43</v>
      </c>
      <c r="N48" s="114" t="s">
        <v>44</v>
      </c>
      <c r="O48" s="132" t="s">
        <v>45</v>
      </c>
    </row>
    <row r="49" spans="1:15" ht="12.75">
      <c r="A49" s="25" t="s">
        <v>46</v>
      </c>
      <c r="B49" s="76">
        <v>3736</v>
      </c>
      <c r="C49" s="76">
        <v>3624</v>
      </c>
      <c r="D49" s="77">
        <f>F49*1.031</f>
        <v>11540</v>
      </c>
      <c r="E49" s="117">
        <f aca="true" t="shared" si="6" ref="E49:E59">C49*D49/1000</f>
        <v>41821</v>
      </c>
      <c r="F49" s="117">
        <f>H14</f>
        <v>11193</v>
      </c>
      <c r="G49" s="117">
        <f aca="true" t="shared" si="7" ref="G49:G60">C49*F49/1000</f>
        <v>40563</v>
      </c>
      <c r="H49" s="119">
        <f>G49/I14*100</f>
        <v>101.2</v>
      </c>
      <c r="I49" s="94">
        <v>3837</v>
      </c>
      <c r="J49" s="76">
        <v>3722</v>
      </c>
      <c r="K49" s="77">
        <f>M49*1.039</f>
        <v>11990</v>
      </c>
      <c r="L49" s="117">
        <f aca="true" t="shared" si="8" ref="L49:L59">J49*K49/1000</f>
        <v>44627</v>
      </c>
      <c r="M49" s="138">
        <f>D49</f>
        <v>11540</v>
      </c>
      <c r="N49" s="117">
        <f aca="true" t="shared" si="9" ref="N49:N59">J49*M49/1000</f>
        <v>42952</v>
      </c>
      <c r="O49" s="119">
        <f>N49/E49*100</f>
        <v>102.7</v>
      </c>
    </row>
    <row r="50" spans="1:15" ht="12.75">
      <c r="A50" s="33" t="s">
        <v>95</v>
      </c>
      <c r="B50" s="79">
        <v>6611</v>
      </c>
      <c r="C50" s="79">
        <v>6611</v>
      </c>
      <c r="D50" s="77">
        <f>F50*1.031</f>
        <v>1958</v>
      </c>
      <c r="E50" s="117">
        <f t="shared" si="6"/>
        <v>12944</v>
      </c>
      <c r="F50" s="117">
        <f aca="true" t="shared" si="10" ref="F50:F60">H15</f>
        <v>1899</v>
      </c>
      <c r="G50" s="117">
        <f t="shared" si="7"/>
        <v>12554</v>
      </c>
      <c r="H50" s="119">
        <f aca="true" t="shared" si="11" ref="H50:H69">G50/I15*100</f>
        <v>102.5</v>
      </c>
      <c r="I50" s="95">
        <v>6710</v>
      </c>
      <c r="J50" s="79">
        <v>6710</v>
      </c>
      <c r="K50" s="77">
        <f>M50*1.039</f>
        <v>2034</v>
      </c>
      <c r="L50" s="117">
        <f t="shared" si="8"/>
        <v>13648</v>
      </c>
      <c r="M50" s="138">
        <f aca="true" t="shared" si="12" ref="M50:M60">D50</f>
        <v>1958</v>
      </c>
      <c r="N50" s="117">
        <f t="shared" si="9"/>
        <v>13138</v>
      </c>
      <c r="O50" s="119">
        <f aca="true" t="shared" si="13" ref="O50:O69">N50/E50*100</f>
        <v>101.5</v>
      </c>
    </row>
    <row r="51" spans="1:15" ht="13.5" thickBot="1">
      <c r="A51" s="33" t="s">
        <v>48</v>
      </c>
      <c r="B51" s="79">
        <v>111</v>
      </c>
      <c r="C51" s="79">
        <v>111</v>
      </c>
      <c r="D51" s="77">
        <f>F51*1.031</f>
        <v>20510</v>
      </c>
      <c r="E51" s="117">
        <f t="shared" si="6"/>
        <v>2277</v>
      </c>
      <c r="F51" s="117">
        <f t="shared" si="10"/>
        <v>19893</v>
      </c>
      <c r="G51" s="117">
        <f t="shared" si="7"/>
        <v>2208</v>
      </c>
      <c r="H51" s="119">
        <f t="shared" si="11"/>
        <v>107.8</v>
      </c>
      <c r="I51" s="95">
        <v>122</v>
      </c>
      <c r="J51" s="79">
        <v>122</v>
      </c>
      <c r="K51" s="77">
        <f>M51*1.039</f>
        <v>21310</v>
      </c>
      <c r="L51" s="117">
        <f t="shared" si="8"/>
        <v>2600</v>
      </c>
      <c r="M51" s="138">
        <f t="shared" si="12"/>
        <v>20510</v>
      </c>
      <c r="N51" s="117">
        <f t="shared" si="9"/>
        <v>2502</v>
      </c>
      <c r="O51" s="119">
        <f t="shared" si="13"/>
        <v>109.9</v>
      </c>
    </row>
    <row r="52" spans="1:15" ht="13.5" hidden="1" thickBot="1">
      <c r="A52" s="33" t="s">
        <v>49</v>
      </c>
      <c r="B52" s="79"/>
      <c r="C52" s="79"/>
      <c r="D52" s="77"/>
      <c r="E52" s="117">
        <f t="shared" si="6"/>
        <v>0</v>
      </c>
      <c r="F52" s="117">
        <f t="shared" si="10"/>
        <v>0</v>
      </c>
      <c r="G52" s="117">
        <f t="shared" si="7"/>
        <v>0</v>
      </c>
      <c r="H52" s="119" t="e">
        <f t="shared" si="11"/>
        <v>#DIV/0!</v>
      </c>
      <c r="I52" s="95"/>
      <c r="J52" s="79"/>
      <c r="K52" s="77"/>
      <c r="L52" s="117">
        <f t="shared" si="8"/>
        <v>0</v>
      </c>
      <c r="M52" s="138">
        <f t="shared" si="12"/>
        <v>0</v>
      </c>
      <c r="N52" s="117">
        <f t="shared" si="9"/>
        <v>0</v>
      </c>
      <c r="O52" s="119" t="e">
        <f t="shared" si="13"/>
        <v>#DIV/0!</v>
      </c>
    </row>
    <row r="53" spans="1:15" ht="13.5" hidden="1" thickBot="1">
      <c r="A53" s="33" t="s">
        <v>50</v>
      </c>
      <c r="B53" s="79"/>
      <c r="C53" s="79"/>
      <c r="D53" s="77"/>
      <c r="E53" s="117">
        <f t="shared" si="6"/>
        <v>0</v>
      </c>
      <c r="F53" s="117" t="e">
        <f t="shared" si="10"/>
        <v>#DIV/0!</v>
      </c>
      <c r="G53" s="117" t="e">
        <f t="shared" si="7"/>
        <v>#DIV/0!</v>
      </c>
      <c r="H53" s="119" t="e">
        <f t="shared" si="11"/>
        <v>#DIV/0!</v>
      </c>
      <c r="I53" s="95"/>
      <c r="J53" s="79"/>
      <c r="K53" s="77"/>
      <c r="L53" s="117">
        <f t="shared" si="8"/>
        <v>0</v>
      </c>
      <c r="M53" s="138">
        <f t="shared" si="12"/>
        <v>0</v>
      </c>
      <c r="N53" s="117">
        <f t="shared" si="9"/>
        <v>0</v>
      </c>
      <c r="O53" s="119" t="e">
        <f t="shared" si="13"/>
        <v>#DIV/0!</v>
      </c>
    </row>
    <row r="54" spans="1:15" ht="13.5" hidden="1" thickBot="1">
      <c r="A54" s="33" t="s">
        <v>51</v>
      </c>
      <c r="B54" s="79"/>
      <c r="C54" s="79"/>
      <c r="D54" s="77"/>
      <c r="E54" s="117">
        <f t="shared" si="6"/>
        <v>0</v>
      </c>
      <c r="F54" s="117" t="e">
        <f t="shared" si="10"/>
        <v>#DIV/0!</v>
      </c>
      <c r="G54" s="117" t="e">
        <f t="shared" si="7"/>
        <v>#DIV/0!</v>
      </c>
      <c r="H54" s="119" t="e">
        <f t="shared" si="11"/>
        <v>#DIV/0!</v>
      </c>
      <c r="I54" s="95"/>
      <c r="J54" s="79"/>
      <c r="K54" s="77"/>
      <c r="L54" s="117">
        <f t="shared" si="8"/>
        <v>0</v>
      </c>
      <c r="M54" s="138">
        <f t="shared" si="12"/>
        <v>0</v>
      </c>
      <c r="N54" s="117">
        <f t="shared" si="9"/>
        <v>0</v>
      </c>
      <c r="O54" s="119" t="e">
        <f t="shared" si="13"/>
        <v>#DIV/0!</v>
      </c>
    </row>
    <row r="55" spans="1:15" ht="13.5" hidden="1" thickBot="1">
      <c r="A55" s="33" t="s">
        <v>52</v>
      </c>
      <c r="B55" s="79"/>
      <c r="C55" s="79"/>
      <c r="D55" s="77"/>
      <c r="E55" s="117">
        <f t="shared" si="6"/>
        <v>0</v>
      </c>
      <c r="F55" s="117" t="e">
        <f t="shared" si="10"/>
        <v>#DIV/0!</v>
      </c>
      <c r="G55" s="117" t="e">
        <f t="shared" si="7"/>
        <v>#DIV/0!</v>
      </c>
      <c r="H55" s="119" t="e">
        <f t="shared" si="11"/>
        <v>#DIV/0!</v>
      </c>
      <c r="I55" s="95"/>
      <c r="J55" s="79"/>
      <c r="K55" s="77"/>
      <c r="L55" s="117">
        <f t="shared" si="8"/>
        <v>0</v>
      </c>
      <c r="M55" s="138">
        <f t="shared" si="12"/>
        <v>0</v>
      </c>
      <c r="N55" s="117">
        <f t="shared" si="9"/>
        <v>0</v>
      </c>
      <c r="O55" s="119" t="e">
        <f t="shared" si="13"/>
        <v>#DIV/0!</v>
      </c>
    </row>
    <row r="56" spans="1:15" ht="13.5" hidden="1" thickBot="1">
      <c r="A56" s="33" t="s">
        <v>53</v>
      </c>
      <c r="B56" s="79"/>
      <c r="C56" s="79"/>
      <c r="D56" s="77"/>
      <c r="E56" s="117">
        <f t="shared" si="6"/>
        <v>0</v>
      </c>
      <c r="F56" s="117" t="e">
        <f t="shared" si="10"/>
        <v>#DIV/0!</v>
      </c>
      <c r="G56" s="117" t="e">
        <f t="shared" si="7"/>
        <v>#DIV/0!</v>
      </c>
      <c r="H56" s="119" t="e">
        <f t="shared" si="11"/>
        <v>#DIV/0!</v>
      </c>
      <c r="I56" s="95"/>
      <c r="J56" s="79"/>
      <c r="K56" s="77"/>
      <c r="L56" s="117">
        <f t="shared" si="8"/>
        <v>0</v>
      </c>
      <c r="M56" s="138">
        <f t="shared" si="12"/>
        <v>0</v>
      </c>
      <c r="N56" s="117">
        <f t="shared" si="9"/>
        <v>0</v>
      </c>
      <c r="O56" s="119" t="e">
        <f t="shared" si="13"/>
        <v>#DIV/0!</v>
      </c>
    </row>
    <row r="57" spans="1:15" ht="13.5" hidden="1" thickBot="1">
      <c r="A57" s="33" t="s">
        <v>54</v>
      </c>
      <c r="B57" s="79"/>
      <c r="C57" s="79"/>
      <c r="D57" s="77"/>
      <c r="E57" s="117">
        <f t="shared" si="6"/>
        <v>0</v>
      </c>
      <c r="F57" s="117" t="e">
        <f t="shared" si="10"/>
        <v>#DIV/0!</v>
      </c>
      <c r="G57" s="117" t="e">
        <f t="shared" si="7"/>
        <v>#DIV/0!</v>
      </c>
      <c r="H57" s="119" t="e">
        <f t="shared" si="11"/>
        <v>#DIV/0!</v>
      </c>
      <c r="I57" s="95"/>
      <c r="J57" s="79"/>
      <c r="K57" s="77"/>
      <c r="L57" s="117">
        <f t="shared" si="8"/>
        <v>0</v>
      </c>
      <c r="M57" s="138">
        <f t="shared" si="12"/>
        <v>0</v>
      </c>
      <c r="N57" s="117">
        <f t="shared" si="9"/>
        <v>0</v>
      </c>
      <c r="O57" s="119" t="e">
        <f t="shared" si="13"/>
        <v>#DIV/0!</v>
      </c>
    </row>
    <row r="58" spans="1:15" ht="13.5" hidden="1" thickBot="1">
      <c r="A58" s="33" t="s">
        <v>55</v>
      </c>
      <c r="B58" s="79"/>
      <c r="C58" s="79"/>
      <c r="D58" s="77"/>
      <c r="E58" s="117">
        <f t="shared" si="6"/>
        <v>0</v>
      </c>
      <c r="F58" s="117" t="e">
        <f t="shared" si="10"/>
        <v>#DIV/0!</v>
      </c>
      <c r="G58" s="117" t="e">
        <f t="shared" si="7"/>
        <v>#DIV/0!</v>
      </c>
      <c r="H58" s="119" t="e">
        <f t="shared" si="11"/>
        <v>#DIV/0!</v>
      </c>
      <c r="I58" s="95"/>
      <c r="J58" s="79"/>
      <c r="K58" s="77"/>
      <c r="L58" s="117">
        <f t="shared" si="8"/>
        <v>0</v>
      </c>
      <c r="M58" s="138">
        <f t="shared" si="12"/>
        <v>0</v>
      </c>
      <c r="N58" s="117">
        <f t="shared" si="9"/>
        <v>0</v>
      </c>
      <c r="O58" s="119" t="e">
        <f t="shared" si="13"/>
        <v>#DIV/0!</v>
      </c>
    </row>
    <row r="59" spans="1:15" ht="13.5" hidden="1" thickBot="1">
      <c r="A59" s="33" t="s">
        <v>56</v>
      </c>
      <c r="B59" s="80"/>
      <c r="C59" s="80"/>
      <c r="D59" s="77"/>
      <c r="E59" s="117">
        <f t="shared" si="6"/>
        <v>0</v>
      </c>
      <c r="F59" s="117" t="e">
        <f t="shared" si="10"/>
        <v>#DIV/0!</v>
      </c>
      <c r="G59" s="117" t="e">
        <f t="shared" si="7"/>
        <v>#DIV/0!</v>
      </c>
      <c r="H59" s="119" t="e">
        <f t="shared" si="11"/>
        <v>#DIV/0!</v>
      </c>
      <c r="I59" s="96"/>
      <c r="J59" s="80"/>
      <c r="K59" s="77"/>
      <c r="L59" s="117">
        <f t="shared" si="8"/>
        <v>0</v>
      </c>
      <c r="M59" s="138">
        <f t="shared" si="12"/>
        <v>0</v>
      </c>
      <c r="N59" s="117">
        <f t="shared" si="9"/>
        <v>0</v>
      </c>
      <c r="O59" s="119" t="e">
        <f t="shared" si="13"/>
        <v>#DIV/0!</v>
      </c>
    </row>
    <row r="60" spans="1:15" ht="13.5" hidden="1" thickBot="1">
      <c r="A60" s="33" t="s">
        <v>57</v>
      </c>
      <c r="B60" s="80"/>
      <c r="C60" s="80"/>
      <c r="D60" s="77"/>
      <c r="E60" s="117"/>
      <c r="F60" s="117" t="e">
        <f t="shared" si="10"/>
        <v>#DIV/0!</v>
      </c>
      <c r="G60" s="117" t="e">
        <f t="shared" si="7"/>
        <v>#DIV/0!</v>
      </c>
      <c r="H60" s="119" t="e">
        <f t="shared" si="11"/>
        <v>#DIV/0!</v>
      </c>
      <c r="I60" s="96"/>
      <c r="J60" s="80"/>
      <c r="K60" s="77"/>
      <c r="L60" s="117"/>
      <c r="M60" s="138">
        <f t="shared" si="12"/>
        <v>0</v>
      </c>
      <c r="N60" s="117"/>
      <c r="O60" s="119" t="e">
        <f t="shared" si="13"/>
        <v>#DIV/0!</v>
      </c>
    </row>
    <row r="61" spans="1:15" ht="39" hidden="1" thickBot="1">
      <c r="A61" s="38" t="s">
        <v>58</v>
      </c>
      <c r="B61" s="81" t="s">
        <v>59</v>
      </c>
      <c r="C61" s="81" t="s">
        <v>59</v>
      </c>
      <c r="D61" s="81" t="s">
        <v>59</v>
      </c>
      <c r="E61" s="77"/>
      <c r="F61" s="81" t="s">
        <v>59</v>
      </c>
      <c r="G61" s="77"/>
      <c r="H61" s="119" t="e">
        <f t="shared" si="11"/>
        <v>#DIV/0!</v>
      </c>
      <c r="I61" s="120" t="s">
        <v>59</v>
      </c>
      <c r="J61" s="81" t="s">
        <v>59</v>
      </c>
      <c r="K61" s="81" t="s">
        <v>59</v>
      </c>
      <c r="L61" s="77"/>
      <c r="M61" s="135" t="s">
        <v>59</v>
      </c>
      <c r="N61" s="77"/>
      <c r="O61" s="119" t="e">
        <f t="shared" si="13"/>
        <v>#DIV/0!</v>
      </c>
    </row>
    <row r="62" spans="1:15" ht="60.75" hidden="1" thickBot="1">
      <c r="A62" s="44" t="s">
        <v>68</v>
      </c>
      <c r="B62" s="82" t="s">
        <v>59</v>
      </c>
      <c r="C62" s="82" t="s">
        <v>59</v>
      </c>
      <c r="D62" s="82" t="s">
        <v>59</v>
      </c>
      <c r="E62" s="77"/>
      <c r="F62" s="82" t="s">
        <v>59</v>
      </c>
      <c r="G62" s="77"/>
      <c r="H62" s="119" t="e">
        <f t="shared" si="11"/>
        <v>#DIV/0!</v>
      </c>
      <c r="I62" s="98" t="s">
        <v>59</v>
      </c>
      <c r="J62" s="82" t="s">
        <v>59</v>
      </c>
      <c r="K62" s="82" t="s">
        <v>59</v>
      </c>
      <c r="L62" s="77"/>
      <c r="M62" s="136" t="s">
        <v>59</v>
      </c>
      <c r="N62" s="77"/>
      <c r="O62" s="119" t="e">
        <f t="shared" si="13"/>
        <v>#DIV/0!</v>
      </c>
    </row>
    <row r="63" spans="1:15" ht="60.75" hidden="1" thickBot="1">
      <c r="A63" s="44" t="s">
        <v>69</v>
      </c>
      <c r="B63" s="82" t="s">
        <v>59</v>
      </c>
      <c r="C63" s="82" t="s">
        <v>59</v>
      </c>
      <c r="D63" s="82" t="s">
        <v>59</v>
      </c>
      <c r="E63" s="117">
        <f>SUM(E64:E68)</f>
        <v>0</v>
      </c>
      <c r="F63" s="82" t="s">
        <v>59</v>
      </c>
      <c r="G63" s="117">
        <f>SUM(G64:G68)</f>
        <v>0</v>
      </c>
      <c r="H63" s="119" t="e">
        <f t="shared" si="11"/>
        <v>#DIV/0!</v>
      </c>
      <c r="I63" s="98" t="s">
        <v>59</v>
      </c>
      <c r="J63" s="82" t="s">
        <v>59</v>
      </c>
      <c r="K63" s="82" t="s">
        <v>59</v>
      </c>
      <c r="L63" s="117">
        <f>SUM(L64:L68)</f>
        <v>0</v>
      </c>
      <c r="M63" s="136" t="s">
        <v>59</v>
      </c>
      <c r="N63" s="117">
        <f>SUM(N64:N68)</f>
        <v>0</v>
      </c>
      <c r="O63" s="119" t="e">
        <f t="shared" si="13"/>
        <v>#DIV/0!</v>
      </c>
    </row>
    <row r="64" spans="1:15" ht="13.5" hidden="1" thickBot="1">
      <c r="A64" s="48" t="s">
        <v>54</v>
      </c>
      <c r="B64" s="82"/>
      <c r="C64" s="82"/>
      <c r="D64" s="82"/>
      <c r="E64" s="117">
        <f>C64*D64/1000</f>
        <v>0</v>
      </c>
      <c r="F64" s="117">
        <f>H29</f>
        <v>0</v>
      </c>
      <c r="G64" s="117">
        <f>F64*C64/1000</f>
        <v>0</v>
      </c>
      <c r="H64" s="119" t="e">
        <f t="shared" si="11"/>
        <v>#DIV/0!</v>
      </c>
      <c r="I64" s="98"/>
      <c r="J64" s="82"/>
      <c r="K64" s="82"/>
      <c r="L64" s="117">
        <f>J64*K64/1000</f>
        <v>0</v>
      </c>
      <c r="M64" s="134">
        <f>D64</f>
        <v>0</v>
      </c>
      <c r="N64" s="117">
        <f>M64*J64/1000</f>
        <v>0</v>
      </c>
      <c r="O64" s="119" t="e">
        <f t="shared" si="13"/>
        <v>#DIV/0!</v>
      </c>
    </row>
    <row r="65" spans="1:15" ht="13.5" hidden="1" thickBot="1">
      <c r="A65" s="48" t="s">
        <v>50</v>
      </c>
      <c r="B65" s="82"/>
      <c r="C65" s="82"/>
      <c r="D65" s="82"/>
      <c r="E65" s="117">
        <f>C65*D65/1000</f>
        <v>0</v>
      </c>
      <c r="F65" s="117">
        <f>H30</f>
        <v>0</v>
      </c>
      <c r="G65" s="117">
        <f>F65*C65/1000</f>
        <v>0</v>
      </c>
      <c r="H65" s="119" t="e">
        <f t="shared" si="11"/>
        <v>#DIV/0!</v>
      </c>
      <c r="I65" s="98"/>
      <c r="J65" s="82"/>
      <c r="K65" s="82"/>
      <c r="L65" s="117">
        <f>J65*K65/1000</f>
        <v>0</v>
      </c>
      <c r="M65" s="134">
        <f>D65</f>
        <v>0</v>
      </c>
      <c r="N65" s="117">
        <f>M65*J65/1000</f>
        <v>0</v>
      </c>
      <c r="O65" s="119" t="e">
        <f t="shared" si="13"/>
        <v>#DIV/0!</v>
      </c>
    </row>
    <row r="66" spans="1:15" ht="13.5" hidden="1" thickBot="1">
      <c r="A66" s="48" t="s">
        <v>51</v>
      </c>
      <c r="B66" s="82"/>
      <c r="C66" s="82"/>
      <c r="D66" s="82"/>
      <c r="E66" s="117">
        <f>C66*D66/1000</f>
        <v>0</v>
      </c>
      <c r="F66" s="117">
        <f>H31</f>
        <v>0</v>
      </c>
      <c r="G66" s="117">
        <f>F66*C66/1000</f>
        <v>0</v>
      </c>
      <c r="H66" s="119" t="e">
        <f t="shared" si="11"/>
        <v>#DIV/0!</v>
      </c>
      <c r="I66" s="98"/>
      <c r="J66" s="82"/>
      <c r="K66" s="82"/>
      <c r="L66" s="117">
        <f>J66*K66/1000</f>
        <v>0</v>
      </c>
      <c r="M66" s="134">
        <f>D66</f>
        <v>0</v>
      </c>
      <c r="N66" s="117">
        <f>M66*J66/1000</f>
        <v>0</v>
      </c>
      <c r="O66" s="119" t="e">
        <f t="shared" si="13"/>
        <v>#DIV/0!</v>
      </c>
    </row>
    <row r="67" spans="1:15" ht="13.5" hidden="1" thickBot="1">
      <c r="A67" s="48" t="s">
        <v>52</v>
      </c>
      <c r="B67" s="82"/>
      <c r="C67" s="82"/>
      <c r="D67" s="82"/>
      <c r="E67" s="117">
        <f>C67*D67/1000</f>
        <v>0</v>
      </c>
      <c r="F67" s="117">
        <f>H32</f>
        <v>0</v>
      </c>
      <c r="G67" s="117">
        <f>F67*C67/1000</f>
        <v>0</v>
      </c>
      <c r="H67" s="119" t="e">
        <f t="shared" si="11"/>
        <v>#DIV/0!</v>
      </c>
      <c r="I67" s="98"/>
      <c r="J67" s="82"/>
      <c r="K67" s="82"/>
      <c r="L67" s="117">
        <f>J67*K67/1000</f>
        <v>0</v>
      </c>
      <c r="M67" s="134">
        <f>D67</f>
        <v>0</v>
      </c>
      <c r="N67" s="117">
        <f>M67*J67/1000</f>
        <v>0</v>
      </c>
      <c r="O67" s="119" t="e">
        <f t="shared" si="13"/>
        <v>#DIV/0!</v>
      </c>
    </row>
    <row r="68" spans="1:15" ht="13.5" hidden="1" thickBot="1">
      <c r="A68" s="49" t="s">
        <v>53</v>
      </c>
      <c r="B68" s="83"/>
      <c r="C68" s="83"/>
      <c r="D68" s="83"/>
      <c r="E68" s="122">
        <f>C68*D68/1000</f>
        <v>0</v>
      </c>
      <c r="F68" s="117">
        <f>H33</f>
        <v>0</v>
      </c>
      <c r="G68" s="122">
        <f>F68*C68/1000</f>
        <v>0</v>
      </c>
      <c r="H68" s="119" t="e">
        <f t="shared" si="11"/>
        <v>#DIV/0!</v>
      </c>
      <c r="I68" s="99"/>
      <c r="J68" s="83"/>
      <c r="K68" s="83"/>
      <c r="L68" s="122">
        <f>J68*K68/1000</f>
        <v>0</v>
      </c>
      <c r="M68" s="134">
        <f>D68</f>
        <v>0</v>
      </c>
      <c r="N68" s="122">
        <f>M68*J68/1000</f>
        <v>0</v>
      </c>
      <c r="O68" s="119" t="e">
        <f t="shared" si="13"/>
        <v>#DIV/0!</v>
      </c>
    </row>
    <row r="69" spans="1:15" ht="151.5" customHeight="1" thickBot="1">
      <c r="A69" s="56" t="s">
        <v>70</v>
      </c>
      <c r="B69" s="84" t="s">
        <v>59</v>
      </c>
      <c r="C69" s="84" t="s">
        <v>59</v>
      </c>
      <c r="D69" s="84" t="s">
        <v>59</v>
      </c>
      <c r="E69" s="109">
        <f>E49+E50+E51</f>
        <v>57042</v>
      </c>
      <c r="F69" s="84" t="s">
        <v>59</v>
      </c>
      <c r="G69" s="109">
        <f>G49+G50+G51</f>
        <v>55325</v>
      </c>
      <c r="H69" s="119">
        <f t="shared" si="11"/>
        <v>101.8</v>
      </c>
      <c r="I69" s="100" t="s">
        <v>59</v>
      </c>
      <c r="J69" s="84" t="s">
        <v>59</v>
      </c>
      <c r="K69" s="84" t="s">
        <v>59</v>
      </c>
      <c r="L69" s="109">
        <f>L49+L50+L51</f>
        <v>60875</v>
      </c>
      <c r="M69" s="137" t="s">
        <v>59</v>
      </c>
      <c r="N69" s="109">
        <f>N49+N50+N51</f>
        <v>58592</v>
      </c>
      <c r="O69" s="119">
        <f t="shared" si="13"/>
        <v>102.7</v>
      </c>
    </row>
    <row r="70" spans="1:13" ht="15.75" customHeight="1">
      <c r="A70" s="72"/>
      <c r="B70" s="9"/>
      <c r="C70" s="9"/>
      <c r="D70" s="73"/>
      <c r="E70" s="9"/>
      <c r="F70" s="73"/>
      <c r="G70" s="73"/>
      <c r="H70" s="9"/>
      <c r="I70" s="9"/>
      <c r="J70" s="73"/>
      <c r="K70" s="9"/>
      <c r="L70" s="73"/>
      <c r="M70" s="73"/>
    </row>
    <row r="71" spans="1:13" ht="12.75" hidden="1">
      <c r="A71" s="103" t="s">
        <v>98</v>
      </c>
      <c r="B71" s="9"/>
      <c r="C71" s="9"/>
      <c r="D71" s="73"/>
      <c r="E71" s="9"/>
      <c r="F71" s="73"/>
      <c r="G71" s="73"/>
      <c r="H71" s="9"/>
      <c r="I71" s="9"/>
      <c r="J71" s="73"/>
      <c r="K71" s="9"/>
      <c r="L71" s="73"/>
      <c r="M71" s="73"/>
    </row>
    <row r="72" ht="12.75" hidden="1"/>
    <row r="73" ht="12.75" hidden="1"/>
    <row r="74" spans="3:8" ht="12.75">
      <c r="C74" s="182" t="s">
        <v>63</v>
      </c>
      <c r="D74" s="182"/>
      <c r="E74" s="182"/>
      <c r="F74" s="182"/>
      <c r="G74" s="182"/>
      <c r="H74" s="182"/>
    </row>
    <row r="76" spans="1:9" ht="12.75">
      <c r="A76" s="6" t="s">
        <v>18</v>
      </c>
      <c r="D76" s="8" t="str">
        <f>D6</f>
        <v>Вязовский с/с</v>
      </c>
      <c r="E76" s="8"/>
      <c r="F76" s="75"/>
      <c r="G76" s="75"/>
      <c r="H76" s="75"/>
      <c r="I76" s="75"/>
    </row>
    <row r="77" spans="1:10" ht="12.75">
      <c r="A77" s="10" t="s">
        <v>20</v>
      </c>
      <c r="D77" s="8" t="str">
        <f>D7</f>
        <v>ООО "Поле"</v>
      </c>
      <c r="I77" s="73"/>
      <c r="J77" s="73"/>
    </row>
    <row r="78" spans="1:10" ht="13.5" thickBot="1">
      <c r="A78" s="10"/>
      <c r="I78" s="73"/>
      <c r="J78" s="73"/>
    </row>
    <row r="79" spans="1:10" ht="13.5" thickBot="1">
      <c r="A79" s="179"/>
      <c r="B79" s="183" t="s">
        <v>102</v>
      </c>
      <c r="C79" s="183"/>
      <c r="D79" s="183"/>
      <c r="E79" s="183"/>
      <c r="F79" s="183"/>
      <c r="G79" s="183"/>
      <c r="H79" s="183"/>
      <c r="I79" s="73"/>
      <c r="J79" s="73"/>
    </row>
    <row r="80" spans="1:10" ht="13.5" thickBot="1">
      <c r="A80" s="179"/>
      <c r="B80" s="110" t="s">
        <v>66</v>
      </c>
      <c r="C80" s="110" t="s">
        <v>24</v>
      </c>
      <c r="D80" s="110" t="s">
        <v>26</v>
      </c>
      <c r="E80" s="126" t="s">
        <v>27</v>
      </c>
      <c r="F80" s="110" t="s">
        <v>28</v>
      </c>
      <c r="G80" s="126" t="s">
        <v>29</v>
      </c>
      <c r="H80" s="127" t="s">
        <v>30</v>
      </c>
      <c r="I80" s="73"/>
      <c r="J80" s="73"/>
    </row>
    <row r="81" spans="1:10" ht="13.5" thickBot="1">
      <c r="A81" s="179"/>
      <c r="B81" s="112" t="s">
        <v>67</v>
      </c>
      <c r="C81" s="112" t="s">
        <v>32</v>
      </c>
      <c r="D81" s="112" t="s">
        <v>32</v>
      </c>
      <c r="E81" s="125" t="s">
        <v>33</v>
      </c>
      <c r="F81" s="112" t="s">
        <v>34</v>
      </c>
      <c r="G81" s="125" t="s">
        <v>35</v>
      </c>
      <c r="H81" s="129" t="s">
        <v>36</v>
      </c>
      <c r="I81" s="73"/>
      <c r="J81" s="73"/>
    </row>
    <row r="82" spans="1:10" ht="13.5" thickBot="1">
      <c r="A82" s="179"/>
      <c r="B82" s="112" t="s">
        <v>42</v>
      </c>
      <c r="C82" s="112" t="s">
        <v>38</v>
      </c>
      <c r="D82" s="112" t="s">
        <v>38</v>
      </c>
      <c r="E82" s="125" t="s">
        <v>38</v>
      </c>
      <c r="F82" s="112" t="s">
        <v>39</v>
      </c>
      <c r="G82" s="125" t="s">
        <v>40</v>
      </c>
      <c r="H82" s="129" t="s">
        <v>41</v>
      </c>
      <c r="I82" s="73"/>
      <c r="J82" s="73"/>
    </row>
    <row r="83" spans="1:10" ht="13.5" thickBot="1">
      <c r="A83" s="179"/>
      <c r="B83" s="130"/>
      <c r="C83" s="131" t="s">
        <v>42</v>
      </c>
      <c r="D83" s="115" t="s">
        <v>43</v>
      </c>
      <c r="E83" s="114" t="s">
        <v>44</v>
      </c>
      <c r="F83" s="115" t="s">
        <v>43</v>
      </c>
      <c r="G83" s="114" t="s">
        <v>44</v>
      </c>
      <c r="H83" s="132" t="s">
        <v>45</v>
      </c>
      <c r="I83" s="73"/>
      <c r="J83" s="73"/>
    </row>
    <row r="84" spans="1:10" ht="12.75">
      <c r="A84" s="25" t="s">
        <v>46</v>
      </c>
      <c r="B84" s="76">
        <v>3906</v>
      </c>
      <c r="C84" s="76">
        <v>3789</v>
      </c>
      <c r="D84" s="77">
        <f>F84*1.039</f>
        <v>12458</v>
      </c>
      <c r="E84" s="117">
        <f aca="true" t="shared" si="14" ref="E84:E95">C84*D84/1000</f>
        <v>47203</v>
      </c>
      <c r="F84" s="117">
        <f>K49</f>
        <v>11990</v>
      </c>
      <c r="G84" s="117">
        <f aca="true" t="shared" si="15" ref="G84:G95">C84*F84/1000</f>
        <v>45430</v>
      </c>
      <c r="H84" s="119">
        <f>G84/L49*100</f>
        <v>101.8</v>
      </c>
      <c r="I84" s="73"/>
      <c r="J84" s="73"/>
    </row>
    <row r="85" spans="1:10" ht="12.75">
      <c r="A85" s="33" t="s">
        <v>95</v>
      </c>
      <c r="B85" s="79">
        <v>6811</v>
      </c>
      <c r="C85" s="79">
        <v>6811</v>
      </c>
      <c r="D85" s="77">
        <f>F85*1.039</f>
        <v>2113</v>
      </c>
      <c r="E85" s="117">
        <f t="shared" si="14"/>
        <v>14392</v>
      </c>
      <c r="F85" s="117">
        <f aca="true" t="shared" si="16" ref="F85:F95">K50</f>
        <v>2034</v>
      </c>
      <c r="G85" s="117">
        <f t="shared" si="15"/>
        <v>13854</v>
      </c>
      <c r="H85" s="119">
        <f aca="true" t="shared" si="17" ref="H85:H104">G85/L50*100</f>
        <v>101.5</v>
      </c>
      <c r="I85" s="73"/>
      <c r="J85" s="73"/>
    </row>
    <row r="86" spans="1:10" ht="13.5" thickBot="1">
      <c r="A86" s="33" t="s">
        <v>48</v>
      </c>
      <c r="B86" s="79">
        <v>134</v>
      </c>
      <c r="C86" s="79">
        <v>134</v>
      </c>
      <c r="D86" s="77">
        <f>F86*1.039</f>
        <v>22141</v>
      </c>
      <c r="E86" s="117">
        <f t="shared" si="14"/>
        <v>2967</v>
      </c>
      <c r="F86" s="117">
        <f t="shared" si="16"/>
        <v>21310</v>
      </c>
      <c r="G86" s="117">
        <f t="shared" si="15"/>
        <v>2856</v>
      </c>
      <c r="H86" s="119">
        <f t="shared" si="17"/>
        <v>109.8</v>
      </c>
      <c r="I86" s="73"/>
      <c r="J86" s="73"/>
    </row>
    <row r="87" spans="1:10" ht="13.5" hidden="1" thickBot="1">
      <c r="A87" s="33" t="s">
        <v>49</v>
      </c>
      <c r="B87" s="79"/>
      <c r="C87" s="79"/>
      <c r="D87" s="77"/>
      <c r="E87" s="117">
        <f t="shared" si="14"/>
        <v>0</v>
      </c>
      <c r="F87" s="117">
        <f t="shared" si="16"/>
        <v>0</v>
      </c>
      <c r="G87" s="117">
        <f t="shared" si="15"/>
        <v>0</v>
      </c>
      <c r="H87" s="119" t="e">
        <f t="shared" si="17"/>
        <v>#DIV/0!</v>
      </c>
      <c r="I87" s="73"/>
      <c r="J87" s="73"/>
    </row>
    <row r="88" spans="1:10" ht="13.5" hidden="1" thickBot="1">
      <c r="A88" s="33" t="s">
        <v>50</v>
      </c>
      <c r="B88" s="79"/>
      <c r="C88" s="79"/>
      <c r="D88" s="77"/>
      <c r="E88" s="117">
        <f t="shared" si="14"/>
        <v>0</v>
      </c>
      <c r="F88" s="117">
        <f t="shared" si="16"/>
        <v>0</v>
      </c>
      <c r="G88" s="117">
        <f t="shared" si="15"/>
        <v>0</v>
      </c>
      <c r="H88" s="119" t="e">
        <f t="shared" si="17"/>
        <v>#DIV/0!</v>
      </c>
      <c r="I88" s="73"/>
      <c r="J88" s="73"/>
    </row>
    <row r="89" spans="1:10" ht="13.5" hidden="1" thickBot="1">
      <c r="A89" s="33" t="s">
        <v>51</v>
      </c>
      <c r="B89" s="79"/>
      <c r="C89" s="79"/>
      <c r="D89" s="77"/>
      <c r="E89" s="117">
        <f t="shared" si="14"/>
        <v>0</v>
      </c>
      <c r="F89" s="117">
        <f t="shared" si="16"/>
        <v>0</v>
      </c>
      <c r="G89" s="117">
        <f t="shared" si="15"/>
        <v>0</v>
      </c>
      <c r="H89" s="119" t="e">
        <f t="shared" si="17"/>
        <v>#DIV/0!</v>
      </c>
      <c r="I89" s="73"/>
      <c r="J89" s="73"/>
    </row>
    <row r="90" spans="1:10" ht="13.5" hidden="1" thickBot="1">
      <c r="A90" s="33" t="s">
        <v>52</v>
      </c>
      <c r="B90" s="79"/>
      <c r="C90" s="79"/>
      <c r="D90" s="77"/>
      <c r="E90" s="117">
        <f t="shared" si="14"/>
        <v>0</v>
      </c>
      <c r="F90" s="117">
        <f t="shared" si="16"/>
        <v>0</v>
      </c>
      <c r="G90" s="117">
        <f t="shared" si="15"/>
        <v>0</v>
      </c>
      <c r="H90" s="119" t="e">
        <f t="shared" si="17"/>
        <v>#DIV/0!</v>
      </c>
      <c r="I90" s="73"/>
      <c r="J90" s="73"/>
    </row>
    <row r="91" spans="1:10" ht="13.5" hidden="1" thickBot="1">
      <c r="A91" s="33" t="s">
        <v>53</v>
      </c>
      <c r="B91" s="79"/>
      <c r="C91" s="79"/>
      <c r="D91" s="77"/>
      <c r="E91" s="117">
        <f t="shared" si="14"/>
        <v>0</v>
      </c>
      <c r="F91" s="117">
        <f t="shared" si="16"/>
        <v>0</v>
      </c>
      <c r="G91" s="117">
        <f t="shared" si="15"/>
        <v>0</v>
      </c>
      <c r="H91" s="119" t="e">
        <f t="shared" si="17"/>
        <v>#DIV/0!</v>
      </c>
      <c r="I91" s="73"/>
      <c r="J91" s="73"/>
    </row>
    <row r="92" spans="1:10" ht="13.5" hidden="1" thickBot="1">
      <c r="A92" s="33" t="s">
        <v>54</v>
      </c>
      <c r="B92" s="79"/>
      <c r="C92" s="79"/>
      <c r="D92" s="77"/>
      <c r="E92" s="117">
        <f t="shared" si="14"/>
        <v>0</v>
      </c>
      <c r="F92" s="117">
        <f t="shared" si="16"/>
        <v>0</v>
      </c>
      <c r="G92" s="117">
        <f t="shared" si="15"/>
        <v>0</v>
      </c>
      <c r="H92" s="119" t="e">
        <f t="shared" si="17"/>
        <v>#DIV/0!</v>
      </c>
      <c r="I92" s="73"/>
      <c r="J92" s="73"/>
    </row>
    <row r="93" spans="1:10" ht="13.5" hidden="1" thickBot="1">
      <c r="A93" s="33" t="s">
        <v>55</v>
      </c>
      <c r="B93" s="79"/>
      <c r="C93" s="79"/>
      <c r="D93" s="77"/>
      <c r="E93" s="117">
        <f t="shared" si="14"/>
        <v>0</v>
      </c>
      <c r="F93" s="117">
        <f t="shared" si="16"/>
        <v>0</v>
      </c>
      <c r="G93" s="117">
        <f t="shared" si="15"/>
        <v>0</v>
      </c>
      <c r="H93" s="119" t="e">
        <f t="shared" si="17"/>
        <v>#DIV/0!</v>
      </c>
      <c r="I93" s="73"/>
      <c r="J93" s="73"/>
    </row>
    <row r="94" spans="1:10" ht="13.5" hidden="1" thickBot="1">
      <c r="A94" s="33" t="s">
        <v>56</v>
      </c>
      <c r="B94" s="80"/>
      <c r="C94" s="80"/>
      <c r="D94" s="77"/>
      <c r="E94" s="117">
        <f t="shared" si="14"/>
        <v>0</v>
      </c>
      <c r="F94" s="117">
        <f t="shared" si="16"/>
        <v>0</v>
      </c>
      <c r="G94" s="117">
        <f t="shared" si="15"/>
        <v>0</v>
      </c>
      <c r="H94" s="119" t="e">
        <f t="shared" si="17"/>
        <v>#DIV/0!</v>
      </c>
      <c r="I94" s="73"/>
      <c r="J94" s="73"/>
    </row>
    <row r="95" spans="1:10" ht="13.5" hidden="1" thickBot="1">
      <c r="A95" s="33" t="s">
        <v>57</v>
      </c>
      <c r="B95" s="80"/>
      <c r="C95" s="80"/>
      <c r="D95" s="77"/>
      <c r="E95" s="117">
        <f t="shared" si="14"/>
        <v>0</v>
      </c>
      <c r="F95" s="117">
        <f t="shared" si="16"/>
        <v>0</v>
      </c>
      <c r="G95" s="117">
        <f t="shared" si="15"/>
        <v>0</v>
      </c>
      <c r="H95" s="119" t="e">
        <f t="shared" si="17"/>
        <v>#DIV/0!</v>
      </c>
      <c r="I95" s="73"/>
      <c r="J95" s="73"/>
    </row>
    <row r="96" spans="1:10" ht="39" hidden="1" thickBot="1">
      <c r="A96" s="38" t="s">
        <v>58</v>
      </c>
      <c r="B96" s="81" t="s">
        <v>59</v>
      </c>
      <c r="C96" s="81" t="s">
        <v>59</v>
      </c>
      <c r="D96" s="81" t="s">
        <v>59</v>
      </c>
      <c r="E96" s="77"/>
      <c r="F96" s="81" t="s">
        <v>59</v>
      </c>
      <c r="G96" s="77"/>
      <c r="H96" s="119" t="e">
        <f t="shared" si="17"/>
        <v>#DIV/0!</v>
      </c>
      <c r="I96" s="73"/>
      <c r="J96" s="73"/>
    </row>
    <row r="97" spans="1:10" ht="60.75" hidden="1" thickBot="1">
      <c r="A97" s="44" t="s">
        <v>68</v>
      </c>
      <c r="B97" s="82" t="s">
        <v>59</v>
      </c>
      <c r="C97" s="82" t="s">
        <v>59</v>
      </c>
      <c r="D97" s="82" t="s">
        <v>59</v>
      </c>
      <c r="E97" s="77"/>
      <c r="F97" s="82" t="s">
        <v>59</v>
      </c>
      <c r="G97" s="77"/>
      <c r="H97" s="119" t="e">
        <f t="shared" si="17"/>
        <v>#DIV/0!</v>
      </c>
      <c r="I97" s="73"/>
      <c r="J97" s="73"/>
    </row>
    <row r="98" spans="1:8" ht="60.75" hidden="1" thickBot="1">
      <c r="A98" s="44" t="s">
        <v>72</v>
      </c>
      <c r="B98" s="82" t="s">
        <v>59</v>
      </c>
      <c r="C98" s="82" t="s">
        <v>59</v>
      </c>
      <c r="D98" s="82" t="s">
        <v>59</v>
      </c>
      <c r="E98" s="117">
        <f>SUM(E99:E103)</f>
        <v>0</v>
      </c>
      <c r="F98" s="82" t="s">
        <v>59</v>
      </c>
      <c r="G98" s="117">
        <f>SUM(G99:G103)</f>
        <v>0</v>
      </c>
      <c r="H98" s="119" t="e">
        <f t="shared" si="17"/>
        <v>#DIV/0!</v>
      </c>
    </row>
    <row r="99" spans="1:8" ht="13.5" hidden="1" thickBot="1">
      <c r="A99" s="48" t="s">
        <v>54</v>
      </c>
      <c r="B99" s="82"/>
      <c r="C99" s="82"/>
      <c r="D99" s="82"/>
      <c r="E99" s="117">
        <f>C99*D99/1000</f>
        <v>0</v>
      </c>
      <c r="F99" s="117">
        <f>K64</f>
        <v>0</v>
      </c>
      <c r="G99" s="117">
        <f>F99*C99/1000</f>
        <v>0</v>
      </c>
      <c r="H99" s="119" t="e">
        <f t="shared" si="17"/>
        <v>#DIV/0!</v>
      </c>
    </row>
    <row r="100" spans="1:8" ht="13.5" hidden="1" thickBot="1">
      <c r="A100" s="48" t="s">
        <v>50</v>
      </c>
      <c r="B100" s="82"/>
      <c r="C100" s="82"/>
      <c r="D100" s="82"/>
      <c r="E100" s="117">
        <f>C100*D100/1000</f>
        <v>0</v>
      </c>
      <c r="F100" s="117">
        <f>K65</f>
        <v>0</v>
      </c>
      <c r="G100" s="117">
        <f>F100*C100/1000</f>
        <v>0</v>
      </c>
      <c r="H100" s="119" t="e">
        <f t="shared" si="17"/>
        <v>#DIV/0!</v>
      </c>
    </row>
    <row r="101" spans="1:8" ht="13.5" hidden="1" thickBot="1">
      <c r="A101" s="48" t="s">
        <v>51</v>
      </c>
      <c r="B101" s="82"/>
      <c r="C101" s="82"/>
      <c r="D101" s="82"/>
      <c r="E101" s="117">
        <f>C101*D101/1000</f>
        <v>0</v>
      </c>
      <c r="F101" s="117">
        <f>K66</f>
        <v>0</v>
      </c>
      <c r="G101" s="117">
        <f>F101*C101/1000</f>
        <v>0</v>
      </c>
      <c r="H101" s="119" t="e">
        <f t="shared" si="17"/>
        <v>#DIV/0!</v>
      </c>
    </row>
    <row r="102" spans="1:8" ht="33.75" customHeight="1" hidden="1">
      <c r="A102" s="48" t="s">
        <v>52</v>
      </c>
      <c r="B102" s="82"/>
      <c r="C102" s="82"/>
      <c r="D102" s="82"/>
      <c r="E102" s="117">
        <f>C102*D102/1000</f>
        <v>0</v>
      </c>
      <c r="F102" s="117">
        <f>K67</f>
        <v>0</v>
      </c>
      <c r="G102" s="117">
        <f>F102*C102/1000</f>
        <v>0</v>
      </c>
      <c r="H102" s="119" t="e">
        <f t="shared" si="17"/>
        <v>#DIV/0!</v>
      </c>
    </row>
    <row r="103" spans="1:8" ht="13.5" hidden="1" thickBot="1">
      <c r="A103" s="49" t="s">
        <v>53</v>
      </c>
      <c r="B103" s="83"/>
      <c r="C103" s="83"/>
      <c r="D103" s="83"/>
      <c r="E103" s="122">
        <f>C103*D103/1000</f>
        <v>0</v>
      </c>
      <c r="F103" s="117">
        <f>K68</f>
        <v>0</v>
      </c>
      <c r="G103" s="122">
        <f>F103*C103/1000</f>
        <v>0</v>
      </c>
      <c r="H103" s="119" t="e">
        <f t="shared" si="17"/>
        <v>#DIV/0!</v>
      </c>
    </row>
    <row r="104" spans="1:15" ht="162.75" customHeight="1" thickBot="1">
      <c r="A104" s="56" t="s">
        <v>70</v>
      </c>
      <c r="B104" s="84" t="s">
        <v>59</v>
      </c>
      <c r="C104" s="84" t="s">
        <v>59</v>
      </c>
      <c r="D104" s="84" t="s">
        <v>59</v>
      </c>
      <c r="E104" s="109">
        <f>E84+E85+E86</f>
        <v>64562</v>
      </c>
      <c r="F104" s="84" t="s">
        <v>59</v>
      </c>
      <c r="G104" s="109">
        <f>G84+G85+G86+G88+G89+G90+G91+G92+G93+G96+G97+G98+G87+G95+G94</f>
        <v>62140</v>
      </c>
      <c r="H104" s="119">
        <f t="shared" si="17"/>
        <v>102.1</v>
      </c>
      <c r="I104" s="73"/>
      <c r="J104" s="73"/>
      <c r="K104" s="73"/>
      <c r="L104" s="73"/>
      <c r="M104" s="73"/>
      <c r="N104" s="73"/>
      <c r="O104" s="73"/>
    </row>
  </sheetData>
  <sheetProtection/>
  <mergeCells count="14">
    <mergeCell ref="I40:N40"/>
    <mergeCell ref="A44:A48"/>
    <mergeCell ref="B44:H44"/>
    <mergeCell ref="I44:O44"/>
    <mergeCell ref="C74:H74"/>
    <mergeCell ref="A79:A83"/>
    <mergeCell ref="B79:H79"/>
    <mergeCell ref="A2:L2"/>
    <mergeCell ref="A3:L3"/>
    <mergeCell ref="A4:L4"/>
    <mergeCell ref="A5:L5"/>
    <mergeCell ref="A9:A13"/>
    <mergeCell ref="B9:E9"/>
    <mergeCell ref="F9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showZeros="0" zoomScalePageLayoutView="0" workbookViewId="0" topLeftCell="A1">
      <selection activeCell="A8" sqref="A8"/>
    </sheetView>
  </sheetViews>
  <sheetFormatPr defaultColWidth="9.00390625" defaultRowHeight="12.75"/>
  <cols>
    <col min="1" max="1" width="30.25390625" style="0" customWidth="1"/>
    <col min="2" max="3" width="8.75390625" style="0" customWidth="1"/>
    <col min="4" max="4" width="8.125" style="0" customWidth="1"/>
    <col min="5" max="5" width="8.75390625" style="0" customWidth="1"/>
    <col min="6" max="6" width="8.2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8.00390625" style="0" customWidth="1"/>
    <col min="11" max="12" width="8.375" style="0" customWidth="1"/>
    <col min="13" max="13" width="7.375" style="0" customWidth="1"/>
    <col min="14" max="14" width="8.25390625" style="0" customWidth="1"/>
    <col min="15" max="15" width="7.875" style="0" customWidth="1"/>
  </cols>
  <sheetData>
    <row r="1" ht="12.75">
      <c r="J1" t="s">
        <v>14</v>
      </c>
    </row>
    <row r="2" spans="1:12" ht="12.7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177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0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0" ht="12.75">
      <c r="A6" s="10" t="s">
        <v>18</v>
      </c>
      <c r="B6" s="10"/>
      <c r="C6" s="10"/>
      <c r="D6" s="8" t="s">
        <v>19</v>
      </c>
      <c r="F6" s="8"/>
      <c r="J6" s="8"/>
    </row>
    <row r="7" spans="1:4" ht="12.75">
      <c r="A7" s="10" t="s">
        <v>20</v>
      </c>
      <c r="B7" s="10"/>
      <c r="C7" s="10"/>
      <c r="D7" s="8" t="s">
        <v>21</v>
      </c>
    </row>
    <row r="8" spans="1:3" ht="12.75">
      <c r="A8" s="10"/>
      <c r="B8" s="10"/>
      <c r="C8" s="10"/>
    </row>
    <row r="9" spans="1:12" ht="12.75" customHeight="1">
      <c r="A9" s="179"/>
      <c r="B9" s="180" t="s">
        <v>22</v>
      </c>
      <c r="C9" s="180"/>
      <c r="D9" s="180"/>
      <c r="E9" s="180"/>
      <c r="F9" s="181" t="s">
        <v>23</v>
      </c>
      <c r="G9" s="181"/>
      <c r="H9" s="181"/>
      <c r="I9" s="181"/>
      <c r="J9" s="181"/>
      <c r="K9" s="181"/>
      <c r="L9" s="181"/>
    </row>
    <row r="10" spans="1:12" ht="12.75" customHeight="1">
      <c r="A10" s="179"/>
      <c r="B10" s="11" t="s">
        <v>24</v>
      </c>
      <c r="C10" s="11" t="s">
        <v>25</v>
      </c>
      <c r="D10" s="11" t="s">
        <v>26</v>
      </c>
      <c r="E10" s="12" t="s">
        <v>27</v>
      </c>
      <c r="F10" s="13" t="s">
        <v>24</v>
      </c>
      <c r="G10" s="11" t="s">
        <v>25</v>
      </c>
      <c r="H10" s="11" t="s">
        <v>26</v>
      </c>
      <c r="I10" s="11" t="s">
        <v>27</v>
      </c>
      <c r="J10" s="14" t="s">
        <v>28</v>
      </c>
      <c r="K10" s="15" t="s">
        <v>29</v>
      </c>
      <c r="L10" s="12" t="s">
        <v>30</v>
      </c>
    </row>
    <row r="11" spans="1:12" ht="12.75">
      <c r="A11" s="179"/>
      <c r="B11" s="16" t="s">
        <v>31</v>
      </c>
      <c r="C11" s="16" t="s">
        <v>32</v>
      </c>
      <c r="D11" s="16" t="s">
        <v>32</v>
      </c>
      <c r="E11" s="17" t="s">
        <v>33</v>
      </c>
      <c r="F11" s="18" t="s">
        <v>31</v>
      </c>
      <c r="G11" s="16" t="s">
        <v>32</v>
      </c>
      <c r="H11" s="16" t="s">
        <v>32</v>
      </c>
      <c r="I11" s="16" t="s">
        <v>33</v>
      </c>
      <c r="J11" s="18" t="s">
        <v>34</v>
      </c>
      <c r="K11" s="19" t="s">
        <v>35</v>
      </c>
      <c r="L11" s="17" t="s">
        <v>36</v>
      </c>
    </row>
    <row r="12" spans="1:12" ht="12.75">
      <c r="A12" s="179"/>
      <c r="B12" s="16" t="s">
        <v>37</v>
      </c>
      <c r="C12" s="16" t="s">
        <v>38</v>
      </c>
      <c r="D12" s="16" t="s">
        <v>38</v>
      </c>
      <c r="E12" s="17" t="s">
        <v>38</v>
      </c>
      <c r="F12" s="18" t="s">
        <v>37</v>
      </c>
      <c r="G12" s="16" t="s">
        <v>38</v>
      </c>
      <c r="H12" s="16" t="s">
        <v>38</v>
      </c>
      <c r="I12" s="16" t="s">
        <v>38</v>
      </c>
      <c r="J12" s="18" t="s">
        <v>39</v>
      </c>
      <c r="K12" s="19" t="s">
        <v>40</v>
      </c>
      <c r="L12" s="17" t="s">
        <v>41</v>
      </c>
    </row>
    <row r="13" spans="1:12" ht="12.75">
      <c r="A13" s="179"/>
      <c r="B13" s="20" t="s">
        <v>42</v>
      </c>
      <c r="C13" s="21" t="s">
        <v>42</v>
      </c>
      <c r="D13" s="21" t="s">
        <v>43</v>
      </c>
      <c r="E13" s="22" t="s">
        <v>44</v>
      </c>
      <c r="F13" s="23" t="s">
        <v>42</v>
      </c>
      <c r="G13" s="21" t="s">
        <v>42</v>
      </c>
      <c r="H13" s="21" t="s">
        <v>43</v>
      </c>
      <c r="I13" s="21" t="s">
        <v>44</v>
      </c>
      <c r="J13" s="24" t="s">
        <v>43</v>
      </c>
      <c r="K13" s="20" t="s">
        <v>44</v>
      </c>
      <c r="L13" s="22" t="s">
        <v>45</v>
      </c>
    </row>
    <row r="14" spans="1:12" ht="12.75" customHeight="1">
      <c r="A14" s="25" t="s">
        <v>46</v>
      </c>
      <c r="B14" s="26"/>
      <c r="C14" s="26"/>
      <c r="D14" s="26"/>
      <c r="E14" s="27">
        <f aca="true" t="shared" si="0" ref="E14:E25">C14*D14/1000</f>
        <v>0</v>
      </c>
      <c r="F14" s="28"/>
      <c r="G14" s="26"/>
      <c r="H14" s="26"/>
      <c r="I14" s="29">
        <f aca="true" t="shared" si="1" ref="I14:I25">G14*H14/1000</f>
        <v>0</v>
      </c>
      <c r="J14" s="30">
        <f aca="true" t="shared" si="2" ref="J14:J25">D14</f>
        <v>0</v>
      </c>
      <c r="K14" s="31">
        <f aca="true" t="shared" si="3" ref="K14:K25">J14*G14/1000</f>
        <v>0</v>
      </c>
      <c r="L14" s="32">
        <f aca="true" t="shared" si="4" ref="L14:L34">IF(E14=0,0,K14/E14*100)</f>
        <v>0</v>
      </c>
    </row>
    <row r="15" spans="1:12" ht="12.75" customHeight="1">
      <c r="A15" s="33" t="s">
        <v>47</v>
      </c>
      <c r="B15" s="34"/>
      <c r="C15" s="34"/>
      <c r="D15" s="34"/>
      <c r="E15" s="27">
        <f t="shared" si="0"/>
        <v>0</v>
      </c>
      <c r="F15" s="35"/>
      <c r="G15" s="34"/>
      <c r="H15" s="34"/>
      <c r="I15" s="31">
        <f t="shared" si="1"/>
        <v>0</v>
      </c>
      <c r="J15" s="30">
        <f t="shared" si="2"/>
        <v>0</v>
      </c>
      <c r="K15" s="31">
        <f t="shared" si="3"/>
        <v>0</v>
      </c>
      <c r="L15" s="32">
        <f t="shared" si="4"/>
        <v>0</v>
      </c>
    </row>
    <row r="16" spans="1:12" ht="14.25" customHeight="1">
      <c r="A16" s="33" t="s">
        <v>48</v>
      </c>
      <c r="B16" s="34"/>
      <c r="C16" s="34"/>
      <c r="D16" s="34"/>
      <c r="E16" s="27">
        <f t="shared" si="0"/>
        <v>0</v>
      </c>
      <c r="F16" s="35"/>
      <c r="G16" s="34"/>
      <c r="H16" s="34"/>
      <c r="I16" s="31">
        <f t="shared" si="1"/>
        <v>0</v>
      </c>
      <c r="J16" s="30">
        <f t="shared" si="2"/>
        <v>0</v>
      </c>
      <c r="K16" s="31">
        <f t="shared" si="3"/>
        <v>0</v>
      </c>
      <c r="L16" s="32">
        <f t="shared" si="4"/>
        <v>0</v>
      </c>
    </row>
    <row r="17" spans="1:12" ht="14.25" customHeight="1">
      <c r="A17" s="33" t="s">
        <v>49</v>
      </c>
      <c r="B17" s="34"/>
      <c r="C17" s="34"/>
      <c r="D17" s="34"/>
      <c r="E17" s="27">
        <f t="shared" si="0"/>
        <v>0</v>
      </c>
      <c r="F17" s="35"/>
      <c r="G17" s="34"/>
      <c r="H17" s="34"/>
      <c r="I17" s="31">
        <f t="shared" si="1"/>
        <v>0</v>
      </c>
      <c r="J17" s="30">
        <f t="shared" si="2"/>
        <v>0</v>
      </c>
      <c r="K17" s="31">
        <f t="shared" si="3"/>
        <v>0</v>
      </c>
      <c r="L17" s="32">
        <f t="shared" si="4"/>
        <v>0</v>
      </c>
    </row>
    <row r="18" spans="1:12" ht="14.25" customHeight="1">
      <c r="A18" s="33" t="s">
        <v>50</v>
      </c>
      <c r="B18" s="34"/>
      <c r="C18" s="34"/>
      <c r="D18" s="34"/>
      <c r="E18" s="27">
        <f t="shared" si="0"/>
        <v>0</v>
      </c>
      <c r="F18" s="35"/>
      <c r="G18" s="34"/>
      <c r="H18" s="34"/>
      <c r="I18" s="31">
        <f t="shared" si="1"/>
        <v>0</v>
      </c>
      <c r="J18" s="30">
        <f t="shared" si="2"/>
        <v>0</v>
      </c>
      <c r="K18" s="31">
        <f t="shared" si="3"/>
        <v>0</v>
      </c>
      <c r="L18" s="32">
        <f t="shared" si="4"/>
        <v>0</v>
      </c>
    </row>
    <row r="19" spans="1:12" ht="14.25" customHeight="1">
      <c r="A19" s="33" t="s">
        <v>51</v>
      </c>
      <c r="B19" s="34"/>
      <c r="C19" s="34"/>
      <c r="D19" s="34"/>
      <c r="E19" s="27">
        <f t="shared" si="0"/>
        <v>0</v>
      </c>
      <c r="F19" s="35"/>
      <c r="G19" s="34"/>
      <c r="H19" s="34"/>
      <c r="I19" s="31">
        <f t="shared" si="1"/>
        <v>0</v>
      </c>
      <c r="J19" s="30">
        <f t="shared" si="2"/>
        <v>0</v>
      </c>
      <c r="K19" s="31">
        <f t="shared" si="3"/>
        <v>0</v>
      </c>
      <c r="L19" s="32">
        <f t="shared" si="4"/>
        <v>0</v>
      </c>
    </row>
    <row r="20" spans="1:12" ht="12.75" customHeight="1">
      <c r="A20" s="33" t="s">
        <v>52</v>
      </c>
      <c r="B20" s="34"/>
      <c r="C20" s="34"/>
      <c r="D20" s="34"/>
      <c r="E20" s="27">
        <f t="shared" si="0"/>
        <v>0</v>
      </c>
      <c r="F20" s="35"/>
      <c r="G20" s="34"/>
      <c r="H20" s="34"/>
      <c r="I20" s="31">
        <f t="shared" si="1"/>
        <v>0</v>
      </c>
      <c r="J20" s="30">
        <f t="shared" si="2"/>
        <v>0</v>
      </c>
      <c r="K20" s="31">
        <f t="shared" si="3"/>
        <v>0</v>
      </c>
      <c r="L20" s="32">
        <f t="shared" si="4"/>
        <v>0</v>
      </c>
    </row>
    <row r="21" spans="1:12" ht="12.75" customHeight="1">
      <c r="A21" s="33" t="s">
        <v>53</v>
      </c>
      <c r="B21" s="34"/>
      <c r="C21" s="34"/>
      <c r="D21" s="34"/>
      <c r="E21" s="27">
        <f t="shared" si="0"/>
        <v>0</v>
      </c>
      <c r="F21" s="35"/>
      <c r="G21" s="34"/>
      <c r="H21" s="34"/>
      <c r="I21" s="31">
        <f t="shared" si="1"/>
        <v>0</v>
      </c>
      <c r="J21" s="30">
        <f t="shared" si="2"/>
        <v>0</v>
      </c>
      <c r="K21" s="31">
        <f t="shared" si="3"/>
        <v>0</v>
      </c>
      <c r="L21" s="32">
        <f t="shared" si="4"/>
        <v>0</v>
      </c>
    </row>
    <row r="22" spans="1:12" ht="14.25" customHeight="1">
      <c r="A22" s="33" t="s">
        <v>54</v>
      </c>
      <c r="B22" s="34"/>
      <c r="C22" s="34"/>
      <c r="D22" s="34"/>
      <c r="E22" s="27">
        <f t="shared" si="0"/>
        <v>0</v>
      </c>
      <c r="F22" s="35"/>
      <c r="G22" s="34"/>
      <c r="H22" s="34"/>
      <c r="I22" s="31">
        <f t="shared" si="1"/>
        <v>0</v>
      </c>
      <c r="J22" s="30">
        <f t="shared" si="2"/>
        <v>0</v>
      </c>
      <c r="K22" s="31">
        <f t="shared" si="3"/>
        <v>0</v>
      </c>
      <c r="L22" s="32">
        <f t="shared" si="4"/>
        <v>0</v>
      </c>
    </row>
    <row r="23" spans="1:12" ht="14.25" customHeight="1">
      <c r="A23" s="33" t="s">
        <v>55</v>
      </c>
      <c r="B23" s="34"/>
      <c r="C23" s="34"/>
      <c r="D23" s="34"/>
      <c r="E23" s="27">
        <f t="shared" si="0"/>
        <v>0</v>
      </c>
      <c r="F23" s="35"/>
      <c r="G23" s="34"/>
      <c r="H23" s="34"/>
      <c r="I23" s="31">
        <f t="shared" si="1"/>
        <v>0</v>
      </c>
      <c r="J23" s="30">
        <f t="shared" si="2"/>
        <v>0</v>
      </c>
      <c r="K23" s="31">
        <f t="shared" si="3"/>
        <v>0</v>
      </c>
      <c r="L23" s="32">
        <f t="shared" si="4"/>
        <v>0</v>
      </c>
    </row>
    <row r="24" spans="1:12" ht="14.25" customHeight="1">
      <c r="A24" s="33" t="s">
        <v>56</v>
      </c>
      <c r="B24" s="36"/>
      <c r="C24" s="36"/>
      <c r="D24" s="36"/>
      <c r="E24" s="27">
        <f t="shared" si="0"/>
        <v>0</v>
      </c>
      <c r="F24" s="37"/>
      <c r="G24" s="36"/>
      <c r="H24" s="36"/>
      <c r="I24" s="31">
        <f t="shared" si="1"/>
        <v>0</v>
      </c>
      <c r="J24" s="30">
        <f t="shared" si="2"/>
        <v>0</v>
      </c>
      <c r="K24" s="31">
        <f t="shared" si="3"/>
        <v>0</v>
      </c>
      <c r="L24" s="32">
        <f t="shared" si="4"/>
        <v>0</v>
      </c>
    </row>
    <row r="25" spans="1:12" ht="14.25" customHeight="1">
      <c r="A25" s="33" t="s">
        <v>57</v>
      </c>
      <c r="B25" s="36"/>
      <c r="C25" s="36"/>
      <c r="D25" s="36"/>
      <c r="E25" s="27">
        <f t="shared" si="0"/>
        <v>0</v>
      </c>
      <c r="F25" s="37"/>
      <c r="G25" s="36"/>
      <c r="H25" s="36"/>
      <c r="I25" s="31">
        <f t="shared" si="1"/>
        <v>0</v>
      </c>
      <c r="J25" s="30">
        <f t="shared" si="2"/>
        <v>0</v>
      </c>
      <c r="K25" s="31">
        <f t="shared" si="3"/>
        <v>0</v>
      </c>
      <c r="L25" s="32">
        <f t="shared" si="4"/>
        <v>0</v>
      </c>
    </row>
    <row r="26" spans="1:12" ht="25.5">
      <c r="A26" s="38" t="s">
        <v>58</v>
      </c>
      <c r="B26" s="39" t="s">
        <v>59</v>
      </c>
      <c r="C26" s="39" t="s">
        <v>59</v>
      </c>
      <c r="D26" s="39" t="s">
        <v>59</v>
      </c>
      <c r="E26" s="40"/>
      <c r="F26" s="41" t="s">
        <v>59</v>
      </c>
      <c r="G26" s="39" t="s">
        <v>59</v>
      </c>
      <c r="H26" s="39" t="s">
        <v>59</v>
      </c>
      <c r="I26" s="42"/>
      <c r="J26" s="43" t="s">
        <v>59</v>
      </c>
      <c r="K26" s="42"/>
      <c r="L26" s="32">
        <f t="shared" si="4"/>
        <v>0</v>
      </c>
    </row>
    <row r="27" spans="1:12" ht="36.75" customHeight="1">
      <c r="A27" s="44" t="s">
        <v>60</v>
      </c>
      <c r="B27" s="45" t="s">
        <v>59</v>
      </c>
      <c r="C27" s="45" t="s">
        <v>59</v>
      </c>
      <c r="D27" s="45" t="s">
        <v>59</v>
      </c>
      <c r="E27" s="40"/>
      <c r="F27" s="46" t="s">
        <v>59</v>
      </c>
      <c r="G27" s="45" t="s">
        <v>59</v>
      </c>
      <c r="H27" s="45" t="s">
        <v>59</v>
      </c>
      <c r="I27" s="42"/>
      <c r="J27" s="46" t="s">
        <v>59</v>
      </c>
      <c r="K27" s="42"/>
      <c r="L27" s="32">
        <f t="shared" si="4"/>
        <v>0</v>
      </c>
    </row>
    <row r="28" spans="1:12" ht="38.25" customHeight="1">
      <c r="A28" s="47" t="s">
        <v>61</v>
      </c>
      <c r="B28" s="45" t="s">
        <v>59</v>
      </c>
      <c r="C28" s="45" t="s">
        <v>59</v>
      </c>
      <c r="D28" s="45" t="s">
        <v>59</v>
      </c>
      <c r="E28" s="27">
        <f>SUM(E29:E33)</f>
        <v>0</v>
      </c>
      <c r="F28" s="46" t="s">
        <v>59</v>
      </c>
      <c r="G28" s="45" t="s">
        <v>59</v>
      </c>
      <c r="H28" s="45" t="s">
        <v>59</v>
      </c>
      <c r="I28" s="31">
        <f>SUM(I29:I33)</f>
        <v>0</v>
      </c>
      <c r="J28" s="46" t="s">
        <v>59</v>
      </c>
      <c r="K28" s="31">
        <f>SUM(K29:K33)</f>
        <v>0</v>
      </c>
      <c r="L28" s="32">
        <f t="shared" si="4"/>
        <v>0</v>
      </c>
    </row>
    <row r="29" spans="1:12" ht="12.75">
      <c r="A29" s="48" t="s">
        <v>54</v>
      </c>
      <c r="B29" s="45"/>
      <c r="C29" s="45"/>
      <c r="D29" s="45"/>
      <c r="E29" s="27">
        <f>C29*D29/1000</f>
        <v>0</v>
      </c>
      <c r="F29" s="46"/>
      <c r="G29" s="45"/>
      <c r="H29" s="45"/>
      <c r="I29" s="31">
        <f>G29*H29/1000</f>
        <v>0</v>
      </c>
      <c r="J29" s="30">
        <f>D29</f>
        <v>0</v>
      </c>
      <c r="K29" s="31">
        <f>J29*G29/1000</f>
        <v>0</v>
      </c>
      <c r="L29" s="32">
        <f t="shared" si="4"/>
        <v>0</v>
      </c>
    </row>
    <row r="30" spans="1:12" ht="12.75">
      <c r="A30" s="48" t="s">
        <v>50</v>
      </c>
      <c r="B30" s="45"/>
      <c r="C30" s="45"/>
      <c r="D30" s="45"/>
      <c r="E30" s="27">
        <f>C30*D30/1000</f>
        <v>0</v>
      </c>
      <c r="F30" s="46"/>
      <c r="G30" s="45"/>
      <c r="H30" s="45"/>
      <c r="I30" s="31">
        <f>G30*H30/1000</f>
        <v>0</v>
      </c>
      <c r="J30" s="30">
        <f>D30</f>
        <v>0</v>
      </c>
      <c r="K30" s="31">
        <f>J30*G30/1000</f>
        <v>0</v>
      </c>
      <c r="L30" s="32">
        <f t="shared" si="4"/>
        <v>0</v>
      </c>
    </row>
    <row r="31" spans="1:12" ht="12.75">
      <c r="A31" s="48" t="s">
        <v>51</v>
      </c>
      <c r="B31" s="45"/>
      <c r="C31" s="45"/>
      <c r="D31" s="45"/>
      <c r="E31" s="27">
        <f>C31*D31/1000</f>
        <v>0</v>
      </c>
      <c r="F31" s="46"/>
      <c r="G31" s="45"/>
      <c r="H31" s="45"/>
      <c r="I31" s="31">
        <f>G31*H31/1000</f>
        <v>0</v>
      </c>
      <c r="J31" s="30">
        <f>D31</f>
        <v>0</v>
      </c>
      <c r="K31" s="31">
        <f>J31*G31/1000</f>
        <v>0</v>
      </c>
      <c r="L31" s="32">
        <f t="shared" si="4"/>
        <v>0</v>
      </c>
    </row>
    <row r="32" spans="1:12" ht="12.75">
      <c r="A32" s="48" t="s">
        <v>52</v>
      </c>
      <c r="B32" s="45"/>
      <c r="C32" s="45"/>
      <c r="D32" s="45"/>
      <c r="E32" s="27">
        <f>C32*D32/1000</f>
        <v>0</v>
      </c>
      <c r="F32" s="46"/>
      <c r="G32" s="45"/>
      <c r="H32" s="45"/>
      <c r="I32" s="31">
        <f>G32*H32/1000</f>
        <v>0</v>
      </c>
      <c r="J32" s="30">
        <f>D32</f>
        <v>0</v>
      </c>
      <c r="K32" s="31">
        <f>J32*G32/1000</f>
        <v>0</v>
      </c>
      <c r="L32" s="32">
        <f t="shared" si="4"/>
        <v>0</v>
      </c>
    </row>
    <row r="33" spans="1:12" ht="12.75">
      <c r="A33" s="49" t="s">
        <v>53</v>
      </c>
      <c r="B33" s="50"/>
      <c r="C33" s="50"/>
      <c r="D33" s="50"/>
      <c r="E33" s="51">
        <f>C33*D33/1000</f>
        <v>0</v>
      </c>
      <c r="F33" s="52"/>
      <c r="G33" s="50"/>
      <c r="H33" s="50"/>
      <c r="I33" s="53">
        <f>G33*H33/1000</f>
        <v>0</v>
      </c>
      <c r="J33" s="54">
        <f>D33</f>
        <v>0</v>
      </c>
      <c r="K33" s="53">
        <f>J33*G33/1000</f>
        <v>0</v>
      </c>
      <c r="L33" s="55">
        <f t="shared" si="4"/>
        <v>0</v>
      </c>
    </row>
    <row r="34" spans="1:12" ht="54" customHeight="1">
      <c r="A34" s="56" t="s">
        <v>62</v>
      </c>
      <c r="B34" s="57" t="s">
        <v>59</v>
      </c>
      <c r="C34" s="57" t="s">
        <v>59</v>
      </c>
      <c r="D34" s="57" t="s">
        <v>59</v>
      </c>
      <c r="E34" s="58">
        <f>E14+E15+E16+E18+E19+E20+E21+E22+E23+E26+E27+E28+E25+E17+E24</f>
        <v>0</v>
      </c>
      <c r="F34" s="59" t="s">
        <v>59</v>
      </c>
      <c r="G34" s="57" t="s">
        <v>59</v>
      </c>
      <c r="H34" s="57" t="s">
        <v>59</v>
      </c>
      <c r="I34" s="60">
        <f>I14+I15+I16+I18+I19+I20+I21+I22+I23+I26+I27+I28+I25+I17+I24</f>
        <v>0</v>
      </c>
      <c r="J34" s="59" t="s">
        <v>59</v>
      </c>
      <c r="K34" s="60">
        <f>K14+K15+K16+K18+K19+K20+K21+K22+K23+K26+K27+K28+K25+K17+K24</f>
        <v>0</v>
      </c>
      <c r="L34" s="61">
        <f t="shared" si="4"/>
        <v>0</v>
      </c>
    </row>
    <row r="40" spans="9:14" ht="12.75">
      <c r="I40" s="182" t="s">
        <v>63</v>
      </c>
      <c r="J40" s="182"/>
      <c r="K40" s="182"/>
      <c r="L40" s="182"/>
      <c r="M40" s="182"/>
      <c r="N40" s="182"/>
    </row>
    <row r="41" spans="1:4" ht="12.75">
      <c r="A41" s="6" t="s">
        <v>18</v>
      </c>
      <c r="B41" s="6"/>
      <c r="C41" s="6"/>
      <c r="D41" s="8" t="str">
        <f>D6</f>
        <v>Магнитный п/с</v>
      </c>
    </row>
    <row r="42" spans="1:4" ht="12.75">
      <c r="A42" s="10" t="s">
        <v>20</v>
      </c>
      <c r="D42" s="8" t="str">
        <f>D7</f>
        <v>ООО "Магнитный +"</v>
      </c>
    </row>
    <row r="44" spans="1:15" ht="12.75" customHeight="1">
      <c r="A44" s="179"/>
      <c r="B44" s="180" t="s">
        <v>64</v>
      </c>
      <c r="C44" s="180"/>
      <c r="D44" s="180"/>
      <c r="E44" s="180"/>
      <c r="F44" s="180"/>
      <c r="G44" s="180"/>
      <c r="H44" s="180"/>
      <c r="I44" s="181" t="s">
        <v>65</v>
      </c>
      <c r="J44" s="181"/>
      <c r="K44" s="181"/>
      <c r="L44" s="181"/>
      <c r="M44" s="181"/>
      <c r="N44" s="181"/>
      <c r="O44" s="181"/>
    </row>
    <row r="45" spans="1:15" ht="12.75">
      <c r="A45" s="179"/>
      <c r="B45" s="11" t="s">
        <v>66</v>
      </c>
      <c r="C45" s="11" t="s">
        <v>24</v>
      </c>
      <c r="D45" s="11" t="s">
        <v>26</v>
      </c>
      <c r="E45" s="15" t="s">
        <v>27</v>
      </c>
      <c r="F45" s="11" t="s">
        <v>28</v>
      </c>
      <c r="G45" s="15" t="s">
        <v>29</v>
      </c>
      <c r="H45" s="62" t="s">
        <v>30</v>
      </c>
      <c r="I45" s="14" t="s">
        <v>66</v>
      </c>
      <c r="J45" s="11" t="s">
        <v>24</v>
      </c>
      <c r="K45" s="11" t="s">
        <v>26</v>
      </c>
      <c r="L45" s="15" t="s">
        <v>27</v>
      </c>
      <c r="M45" s="15" t="s">
        <v>28</v>
      </c>
      <c r="N45" s="15" t="s">
        <v>29</v>
      </c>
      <c r="O45" s="62" t="s">
        <v>30</v>
      </c>
    </row>
    <row r="46" spans="1:15" ht="12.75">
      <c r="A46" s="179"/>
      <c r="B46" s="16" t="s">
        <v>67</v>
      </c>
      <c r="C46" s="16" t="s">
        <v>32</v>
      </c>
      <c r="D46" s="16" t="s">
        <v>32</v>
      </c>
      <c r="E46" s="19" t="s">
        <v>33</v>
      </c>
      <c r="F46" s="16" t="s">
        <v>34</v>
      </c>
      <c r="G46" s="19" t="s">
        <v>35</v>
      </c>
      <c r="H46" s="63" t="s">
        <v>36</v>
      </c>
      <c r="I46" s="18" t="s">
        <v>67</v>
      </c>
      <c r="J46" s="16" t="s">
        <v>32</v>
      </c>
      <c r="K46" s="16" t="s">
        <v>32</v>
      </c>
      <c r="L46" s="19" t="s">
        <v>33</v>
      </c>
      <c r="M46" s="19" t="s">
        <v>34</v>
      </c>
      <c r="N46" s="19" t="s">
        <v>35</v>
      </c>
      <c r="O46" s="63" t="s">
        <v>36</v>
      </c>
    </row>
    <row r="47" spans="1:15" ht="12.75">
      <c r="A47" s="179"/>
      <c r="B47" s="16" t="s">
        <v>42</v>
      </c>
      <c r="C47" s="16" t="s">
        <v>38</v>
      </c>
      <c r="D47" s="16" t="s">
        <v>38</v>
      </c>
      <c r="E47" s="19" t="s">
        <v>38</v>
      </c>
      <c r="F47" s="16" t="s">
        <v>39</v>
      </c>
      <c r="G47" s="19" t="s">
        <v>40</v>
      </c>
      <c r="H47" s="63" t="s">
        <v>41</v>
      </c>
      <c r="I47" s="18" t="s">
        <v>42</v>
      </c>
      <c r="J47" s="16" t="s">
        <v>38</v>
      </c>
      <c r="K47" s="16" t="s">
        <v>38</v>
      </c>
      <c r="L47" s="19" t="s">
        <v>38</v>
      </c>
      <c r="M47" s="19" t="s">
        <v>39</v>
      </c>
      <c r="N47" s="19" t="s">
        <v>40</v>
      </c>
      <c r="O47" s="63" t="s">
        <v>41</v>
      </c>
    </row>
    <row r="48" spans="1:15" ht="12.75">
      <c r="A48" s="179"/>
      <c r="B48" s="64"/>
      <c r="C48" s="65" t="s">
        <v>42</v>
      </c>
      <c r="D48" s="21" t="s">
        <v>43</v>
      </c>
      <c r="E48" s="20" t="s">
        <v>44</v>
      </c>
      <c r="F48" s="21" t="s">
        <v>43</v>
      </c>
      <c r="G48" s="20" t="s">
        <v>44</v>
      </c>
      <c r="H48" s="66" t="s">
        <v>45</v>
      </c>
      <c r="I48" s="67"/>
      <c r="J48" s="65" t="s">
        <v>42</v>
      </c>
      <c r="K48" s="21" t="s">
        <v>43</v>
      </c>
      <c r="L48" s="20" t="s">
        <v>44</v>
      </c>
      <c r="M48" s="20" t="s">
        <v>43</v>
      </c>
      <c r="N48" s="20" t="s">
        <v>44</v>
      </c>
      <c r="O48" s="66" t="s">
        <v>45</v>
      </c>
    </row>
    <row r="49" spans="1:15" ht="12.75">
      <c r="A49" s="25" t="s">
        <v>46</v>
      </c>
      <c r="B49" s="26"/>
      <c r="C49" s="26"/>
      <c r="D49" s="26"/>
      <c r="E49" s="29">
        <f aca="true" t="shared" si="5" ref="E49:E60">C49*D49/1000</f>
        <v>0</v>
      </c>
      <c r="F49" s="31">
        <f aca="true" t="shared" si="6" ref="F49:F60">H14</f>
        <v>0</v>
      </c>
      <c r="G49" s="31">
        <f aca="true" t="shared" si="7" ref="G49:G60">F49*C49/1000</f>
        <v>0</v>
      </c>
      <c r="H49" s="32">
        <f aca="true" t="shared" si="8" ref="H49:H69">IF(I14=0,0,G49/I14*100)</f>
        <v>0</v>
      </c>
      <c r="I49" s="28"/>
      <c r="J49" s="26"/>
      <c r="K49" s="26"/>
      <c r="L49" s="29">
        <f aca="true" t="shared" si="9" ref="L49:L60">J49*K49/1000</f>
        <v>0</v>
      </c>
      <c r="M49" s="68">
        <f aca="true" t="shared" si="10" ref="M49:M60">D49</f>
        <v>0</v>
      </c>
      <c r="N49" s="31">
        <f aca="true" t="shared" si="11" ref="N49:N60">M49*J49/1000</f>
        <v>0</v>
      </c>
      <c r="O49" s="32">
        <f aca="true" t="shared" si="12" ref="O49:O69">IF(E49=0,0,N49/E49*100)</f>
        <v>0</v>
      </c>
    </row>
    <row r="50" spans="1:15" ht="12.75">
      <c r="A50" s="33" t="s">
        <v>47</v>
      </c>
      <c r="B50" s="34"/>
      <c r="C50" s="34"/>
      <c r="D50" s="34"/>
      <c r="E50" s="31">
        <f t="shared" si="5"/>
        <v>0</v>
      </c>
      <c r="F50" s="31">
        <f t="shared" si="6"/>
        <v>0</v>
      </c>
      <c r="G50" s="31">
        <f t="shared" si="7"/>
        <v>0</v>
      </c>
      <c r="H50" s="32">
        <f t="shared" si="8"/>
        <v>0</v>
      </c>
      <c r="I50" s="35"/>
      <c r="J50" s="34"/>
      <c r="K50" s="34"/>
      <c r="L50" s="31">
        <f t="shared" si="9"/>
        <v>0</v>
      </c>
      <c r="M50" s="68">
        <f t="shared" si="10"/>
        <v>0</v>
      </c>
      <c r="N50" s="31">
        <f t="shared" si="11"/>
        <v>0</v>
      </c>
      <c r="O50" s="32">
        <f t="shared" si="12"/>
        <v>0</v>
      </c>
    </row>
    <row r="51" spans="1:15" ht="12.75">
      <c r="A51" s="33" t="s">
        <v>48</v>
      </c>
      <c r="B51" s="34"/>
      <c r="C51" s="34"/>
      <c r="D51" s="34"/>
      <c r="E51" s="31">
        <f t="shared" si="5"/>
        <v>0</v>
      </c>
      <c r="F51" s="31">
        <f t="shared" si="6"/>
        <v>0</v>
      </c>
      <c r="G51" s="31">
        <f t="shared" si="7"/>
        <v>0</v>
      </c>
      <c r="H51" s="32">
        <f t="shared" si="8"/>
        <v>0</v>
      </c>
      <c r="I51" s="35"/>
      <c r="J51" s="34"/>
      <c r="K51" s="34"/>
      <c r="L51" s="31">
        <f t="shared" si="9"/>
        <v>0</v>
      </c>
      <c r="M51" s="68">
        <f t="shared" si="10"/>
        <v>0</v>
      </c>
      <c r="N51" s="31">
        <f t="shared" si="11"/>
        <v>0</v>
      </c>
      <c r="O51" s="32">
        <f t="shared" si="12"/>
        <v>0</v>
      </c>
    </row>
    <row r="52" spans="1:15" ht="12.75">
      <c r="A52" s="33" t="s">
        <v>49</v>
      </c>
      <c r="B52" s="34"/>
      <c r="C52" s="34"/>
      <c r="D52" s="34"/>
      <c r="E52" s="31">
        <f t="shared" si="5"/>
        <v>0</v>
      </c>
      <c r="F52" s="31">
        <f t="shared" si="6"/>
        <v>0</v>
      </c>
      <c r="G52" s="31">
        <f t="shared" si="7"/>
        <v>0</v>
      </c>
      <c r="H52" s="32">
        <f t="shared" si="8"/>
        <v>0</v>
      </c>
      <c r="I52" s="35"/>
      <c r="J52" s="34"/>
      <c r="K52" s="34"/>
      <c r="L52" s="31">
        <f t="shared" si="9"/>
        <v>0</v>
      </c>
      <c r="M52" s="68">
        <f t="shared" si="10"/>
        <v>0</v>
      </c>
      <c r="N52" s="31">
        <f t="shared" si="11"/>
        <v>0</v>
      </c>
      <c r="O52" s="32">
        <f t="shared" si="12"/>
        <v>0</v>
      </c>
    </row>
    <row r="53" spans="1:15" ht="12.75">
      <c r="A53" s="33" t="s">
        <v>50</v>
      </c>
      <c r="B53" s="34"/>
      <c r="C53" s="34"/>
      <c r="D53" s="34"/>
      <c r="E53" s="31">
        <f t="shared" si="5"/>
        <v>0</v>
      </c>
      <c r="F53" s="31">
        <f t="shared" si="6"/>
        <v>0</v>
      </c>
      <c r="G53" s="31">
        <f t="shared" si="7"/>
        <v>0</v>
      </c>
      <c r="H53" s="32">
        <f t="shared" si="8"/>
        <v>0</v>
      </c>
      <c r="I53" s="35"/>
      <c r="J53" s="34"/>
      <c r="K53" s="34"/>
      <c r="L53" s="31">
        <f t="shared" si="9"/>
        <v>0</v>
      </c>
      <c r="M53" s="68">
        <f t="shared" si="10"/>
        <v>0</v>
      </c>
      <c r="N53" s="31">
        <f t="shared" si="11"/>
        <v>0</v>
      </c>
      <c r="O53" s="32">
        <f t="shared" si="12"/>
        <v>0</v>
      </c>
    </row>
    <row r="54" spans="1:15" ht="12.75">
      <c r="A54" s="33" t="s">
        <v>51</v>
      </c>
      <c r="B54" s="34"/>
      <c r="C54" s="34"/>
      <c r="D54" s="34"/>
      <c r="E54" s="31">
        <f t="shared" si="5"/>
        <v>0</v>
      </c>
      <c r="F54" s="31">
        <f t="shared" si="6"/>
        <v>0</v>
      </c>
      <c r="G54" s="31">
        <f t="shared" si="7"/>
        <v>0</v>
      </c>
      <c r="H54" s="32">
        <f t="shared" si="8"/>
        <v>0</v>
      </c>
      <c r="I54" s="35"/>
      <c r="J54" s="34"/>
      <c r="K54" s="34"/>
      <c r="L54" s="31">
        <f t="shared" si="9"/>
        <v>0</v>
      </c>
      <c r="M54" s="68">
        <f t="shared" si="10"/>
        <v>0</v>
      </c>
      <c r="N54" s="31">
        <f t="shared" si="11"/>
        <v>0</v>
      </c>
      <c r="O54" s="32">
        <f t="shared" si="12"/>
        <v>0</v>
      </c>
    </row>
    <row r="55" spans="1:15" ht="12.75">
      <c r="A55" s="33" t="s">
        <v>52</v>
      </c>
      <c r="B55" s="34"/>
      <c r="C55" s="34"/>
      <c r="D55" s="34"/>
      <c r="E55" s="31">
        <f t="shared" si="5"/>
        <v>0</v>
      </c>
      <c r="F55" s="31">
        <f t="shared" si="6"/>
        <v>0</v>
      </c>
      <c r="G55" s="31">
        <f t="shared" si="7"/>
        <v>0</v>
      </c>
      <c r="H55" s="32">
        <f t="shared" si="8"/>
        <v>0</v>
      </c>
      <c r="I55" s="35"/>
      <c r="J55" s="34"/>
      <c r="K55" s="34"/>
      <c r="L55" s="31">
        <f t="shared" si="9"/>
        <v>0</v>
      </c>
      <c r="M55" s="68">
        <f t="shared" si="10"/>
        <v>0</v>
      </c>
      <c r="N55" s="31">
        <f t="shared" si="11"/>
        <v>0</v>
      </c>
      <c r="O55" s="32">
        <f t="shared" si="12"/>
        <v>0</v>
      </c>
    </row>
    <row r="56" spans="1:15" ht="12.75">
      <c r="A56" s="33" t="s">
        <v>53</v>
      </c>
      <c r="B56" s="34"/>
      <c r="C56" s="34"/>
      <c r="D56" s="34"/>
      <c r="E56" s="31">
        <f t="shared" si="5"/>
        <v>0</v>
      </c>
      <c r="F56" s="31">
        <f t="shared" si="6"/>
        <v>0</v>
      </c>
      <c r="G56" s="31">
        <f t="shared" si="7"/>
        <v>0</v>
      </c>
      <c r="H56" s="32">
        <f t="shared" si="8"/>
        <v>0</v>
      </c>
      <c r="I56" s="35"/>
      <c r="J56" s="34"/>
      <c r="K56" s="34"/>
      <c r="L56" s="31">
        <f t="shared" si="9"/>
        <v>0</v>
      </c>
      <c r="M56" s="68">
        <f t="shared" si="10"/>
        <v>0</v>
      </c>
      <c r="N56" s="31">
        <f t="shared" si="11"/>
        <v>0</v>
      </c>
      <c r="O56" s="32">
        <f t="shared" si="12"/>
        <v>0</v>
      </c>
    </row>
    <row r="57" spans="1:15" ht="12.75">
      <c r="A57" s="33" t="s">
        <v>54</v>
      </c>
      <c r="B57" s="34"/>
      <c r="C57" s="34"/>
      <c r="D57" s="34"/>
      <c r="E57" s="31">
        <f t="shared" si="5"/>
        <v>0</v>
      </c>
      <c r="F57" s="31">
        <f t="shared" si="6"/>
        <v>0</v>
      </c>
      <c r="G57" s="31">
        <f t="shared" si="7"/>
        <v>0</v>
      </c>
      <c r="H57" s="32">
        <f t="shared" si="8"/>
        <v>0</v>
      </c>
      <c r="I57" s="35"/>
      <c r="J57" s="34"/>
      <c r="K57" s="34"/>
      <c r="L57" s="31">
        <f t="shared" si="9"/>
        <v>0</v>
      </c>
      <c r="M57" s="68">
        <f t="shared" si="10"/>
        <v>0</v>
      </c>
      <c r="N57" s="31">
        <f t="shared" si="11"/>
        <v>0</v>
      </c>
      <c r="O57" s="32">
        <f t="shared" si="12"/>
        <v>0</v>
      </c>
    </row>
    <row r="58" spans="1:15" ht="12.75">
      <c r="A58" s="33" t="s">
        <v>55</v>
      </c>
      <c r="B58" s="34"/>
      <c r="C58" s="34"/>
      <c r="D58" s="34"/>
      <c r="E58" s="31">
        <f t="shared" si="5"/>
        <v>0</v>
      </c>
      <c r="F58" s="31">
        <f t="shared" si="6"/>
        <v>0</v>
      </c>
      <c r="G58" s="31">
        <f t="shared" si="7"/>
        <v>0</v>
      </c>
      <c r="H58" s="32">
        <f t="shared" si="8"/>
        <v>0</v>
      </c>
      <c r="I58" s="35"/>
      <c r="J58" s="34"/>
      <c r="K58" s="34"/>
      <c r="L58" s="31">
        <f t="shared" si="9"/>
        <v>0</v>
      </c>
      <c r="M58" s="68">
        <f t="shared" si="10"/>
        <v>0</v>
      </c>
      <c r="N58" s="31">
        <f t="shared" si="11"/>
        <v>0</v>
      </c>
      <c r="O58" s="32">
        <f t="shared" si="12"/>
        <v>0</v>
      </c>
    </row>
    <row r="59" spans="1:15" ht="12.75">
      <c r="A59" s="33" t="s">
        <v>56</v>
      </c>
      <c r="B59" s="36"/>
      <c r="C59" s="36"/>
      <c r="D59" s="36"/>
      <c r="E59" s="31">
        <f t="shared" si="5"/>
        <v>0</v>
      </c>
      <c r="F59" s="31">
        <f t="shared" si="6"/>
        <v>0</v>
      </c>
      <c r="G59" s="31">
        <f t="shared" si="7"/>
        <v>0</v>
      </c>
      <c r="H59" s="32">
        <f t="shared" si="8"/>
        <v>0</v>
      </c>
      <c r="I59" s="37"/>
      <c r="J59" s="36"/>
      <c r="K59" s="36"/>
      <c r="L59" s="31">
        <f t="shared" si="9"/>
        <v>0</v>
      </c>
      <c r="M59" s="68">
        <f t="shared" si="10"/>
        <v>0</v>
      </c>
      <c r="N59" s="31">
        <f t="shared" si="11"/>
        <v>0</v>
      </c>
      <c r="O59" s="32">
        <f t="shared" si="12"/>
        <v>0</v>
      </c>
    </row>
    <row r="60" spans="1:15" ht="12.75">
      <c r="A60" s="33" t="s">
        <v>57</v>
      </c>
      <c r="B60" s="36"/>
      <c r="C60" s="36"/>
      <c r="D60" s="36"/>
      <c r="E60" s="31">
        <f t="shared" si="5"/>
        <v>0</v>
      </c>
      <c r="F60" s="31">
        <f t="shared" si="6"/>
        <v>0</v>
      </c>
      <c r="G60" s="31">
        <f t="shared" si="7"/>
        <v>0</v>
      </c>
      <c r="H60" s="32">
        <f t="shared" si="8"/>
        <v>0</v>
      </c>
      <c r="I60" s="37"/>
      <c r="J60" s="36"/>
      <c r="K60" s="36"/>
      <c r="L60" s="31">
        <f t="shared" si="9"/>
        <v>0</v>
      </c>
      <c r="M60" s="68">
        <f t="shared" si="10"/>
        <v>0</v>
      </c>
      <c r="N60" s="31">
        <f t="shared" si="11"/>
        <v>0</v>
      </c>
      <c r="O60" s="32">
        <f t="shared" si="12"/>
        <v>0</v>
      </c>
    </row>
    <row r="61" spans="1:15" ht="25.5">
      <c r="A61" s="38" t="s">
        <v>58</v>
      </c>
      <c r="B61" s="39" t="s">
        <v>59</v>
      </c>
      <c r="C61" s="39" t="s">
        <v>59</v>
      </c>
      <c r="D61" s="39" t="s">
        <v>59</v>
      </c>
      <c r="E61" s="42"/>
      <c r="F61" s="39" t="s">
        <v>59</v>
      </c>
      <c r="G61" s="42"/>
      <c r="H61" s="32">
        <f t="shared" si="8"/>
        <v>0</v>
      </c>
      <c r="I61" s="43" t="s">
        <v>59</v>
      </c>
      <c r="J61" s="39" t="s">
        <v>59</v>
      </c>
      <c r="K61" s="39" t="s">
        <v>59</v>
      </c>
      <c r="L61" s="42"/>
      <c r="M61" s="69" t="s">
        <v>59</v>
      </c>
      <c r="N61" s="42"/>
      <c r="O61" s="32">
        <f t="shared" si="12"/>
        <v>0</v>
      </c>
    </row>
    <row r="62" spans="1:15" ht="37.5" customHeight="1">
      <c r="A62" s="44" t="s">
        <v>68</v>
      </c>
      <c r="B62" s="45" t="s">
        <v>59</v>
      </c>
      <c r="C62" s="45" t="s">
        <v>59</v>
      </c>
      <c r="D62" s="45" t="s">
        <v>59</v>
      </c>
      <c r="E62" s="42"/>
      <c r="F62" s="45" t="s">
        <v>59</v>
      </c>
      <c r="G62" s="42"/>
      <c r="H62" s="32">
        <f t="shared" si="8"/>
        <v>0</v>
      </c>
      <c r="I62" s="46" t="s">
        <v>59</v>
      </c>
      <c r="J62" s="45" t="s">
        <v>59</v>
      </c>
      <c r="K62" s="45" t="s">
        <v>59</v>
      </c>
      <c r="L62" s="42"/>
      <c r="M62" s="70" t="s">
        <v>59</v>
      </c>
      <c r="N62" s="42"/>
      <c r="O62" s="32">
        <f t="shared" si="12"/>
        <v>0</v>
      </c>
    </row>
    <row r="63" spans="1:15" ht="38.25" customHeight="1">
      <c r="A63" s="44" t="s">
        <v>69</v>
      </c>
      <c r="B63" s="45" t="s">
        <v>59</v>
      </c>
      <c r="C63" s="45" t="s">
        <v>59</v>
      </c>
      <c r="D63" s="45" t="s">
        <v>59</v>
      </c>
      <c r="E63" s="31">
        <f>SUM(E64:E68)</f>
        <v>0</v>
      </c>
      <c r="F63" s="45" t="s">
        <v>59</v>
      </c>
      <c r="G63" s="31">
        <f>SUM(G64:G68)</f>
        <v>0</v>
      </c>
      <c r="H63" s="32">
        <f t="shared" si="8"/>
        <v>0</v>
      </c>
      <c r="I63" s="46" t="s">
        <v>59</v>
      </c>
      <c r="J63" s="45" t="s">
        <v>59</v>
      </c>
      <c r="K63" s="45" t="s">
        <v>59</v>
      </c>
      <c r="L63" s="31">
        <f>SUM(L64:L68)</f>
        <v>0</v>
      </c>
      <c r="M63" s="70" t="s">
        <v>59</v>
      </c>
      <c r="N63" s="31">
        <f>SUM(N64:N68)</f>
        <v>0</v>
      </c>
      <c r="O63" s="32">
        <f t="shared" si="12"/>
        <v>0</v>
      </c>
    </row>
    <row r="64" spans="1:15" ht="12.75">
      <c r="A64" s="48" t="s">
        <v>54</v>
      </c>
      <c r="B64" s="45"/>
      <c r="C64" s="45"/>
      <c r="D64" s="45"/>
      <c r="E64" s="31">
        <f>C64*D64/1000</f>
        <v>0</v>
      </c>
      <c r="F64" s="31">
        <f>H29</f>
        <v>0</v>
      </c>
      <c r="G64" s="31">
        <f>F64*C64/1000</f>
        <v>0</v>
      </c>
      <c r="H64" s="32">
        <f t="shared" si="8"/>
        <v>0</v>
      </c>
      <c r="I64" s="46"/>
      <c r="J64" s="45"/>
      <c r="K64" s="45"/>
      <c r="L64" s="31">
        <f>J64*K64/1000</f>
        <v>0</v>
      </c>
      <c r="M64" s="68">
        <f>D64</f>
        <v>0</v>
      </c>
      <c r="N64" s="31">
        <f>M64*J64/1000</f>
        <v>0</v>
      </c>
      <c r="O64" s="32">
        <f t="shared" si="12"/>
        <v>0</v>
      </c>
    </row>
    <row r="65" spans="1:15" ht="12.75">
      <c r="A65" s="48" t="s">
        <v>50</v>
      </c>
      <c r="B65" s="45"/>
      <c r="C65" s="45"/>
      <c r="D65" s="45"/>
      <c r="E65" s="31">
        <f>C65*D65/1000</f>
        <v>0</v>
      </c>
      <c r="F65" s="31">
        <f>H30</f>
        <v>0</v>
      </c>
      <c r="G65" s="31">
        <f>F65*C65/1000</f>
        <v>0</v>
      </c>
      <c r="H65" s="32">
        <f t="shared" si="8"/>
        <v>0</v>
      </c>
      <c r="I65" s="46"/>
      <c r="J65" s="45"/>
      <c r="K65" s="45"/>
      <c r="L65" s="31">
        <f>J65*K65/1000</f>
        <v>0</v>
      </c>
      <c r="M65" s="68">
        <f>D65</f>
        <v>0</v>
      </c>
      <c r="N65" s="31">
        <f>M65*J65/1000</f>
        <v>0</v>
      </c>
      <c r="O65" s="32">
        <f t="shared" si="12"/>
        <v>0</v>
      </c>
    </row>
    <row r="66" spans="1:15" ht="12.75">
      <c r="A66" s="48" t="s">
        <v>51</v>
      </c>
      <c r="B66" s="45"/>
      <c r="C66" s="45"/>
      <c r="D66" s="45"/>
      <c r="E66" s="31">
        <f>C66*D66/1000</f>
        <v>0</v>
      </c>
      <c r="F66" s="31">
        <f>H31</f>
        <v>0</v>
      </c>
      <c r="G66" s="31">
        <f>F66*C66/1000</f>
        <v>0</v>
      </c>
      <c r="H66" s="32">
        <f t="shared" si="8"/>
        <v>0</v>
      </c>
      <c r="I66" s="46"/>
      <c r="J66" s="45"/>
      <c r="K66" s="45"/>
      <c r="L66" s="31">
        <f>J66*K66/1000</f>
        <v>0</v>
      </c>
      <c r="M66" s="68">
        <f>D66</f>
        <v>0</v>
      </c>
      <c r="N66" s="31">
        <f>M66*J66/1000</f>
        <v>0</v>
      </c>
      <c r="O66" s="32">
        <f t="shared" si="12"/>
        <v>0</v>
      </c>
    </row>
    <row r="67" spans="1:15" ht="12.75">
      <c r="A67" s="48" t="s">
        <v>52</v>
      </c>
      <c r="B67" s="45"/>
      <c r="C67" s="45"/>
      <c r="D67" s="45"/>
      <c r="E67" s="31">
        <f>C67*D67/1000</f>
        <v>0</v>
      </c>
      <c r="F67" s="31">
        <f>H32</f>
        <v>0</v>
      </c>
      <c r="G67" s="31">
        <f>F67*C67/1000</f>
        <v>0</v>
      </c>
      <c r="H67" s="32">
        <f t="shared" si="8"/>
        <v>0</v>
      </c>
      <c r="I67" s="46"/>
      <c r="J67" s="45"/>
      <c r="K67" s="45"/>
      <c r="L67" s="31">
        <f>J67*K67/1000</f>
        <v>0</v>
      </c>
      <c r="M67" s="68">
        <f>D67</f>
        <v>0</v>
      </c>
      <c r="N67" s="31">
        <f>M67*J67/1000</f>
        <v>0</v>
      </c>
      <c r="O67" s="32">
        <f t="shared" si="12"/>
        <v>0</v>
      </c>
    </row>
    <row r="68" spans="1:15" ht="12.75">
      <c r="A68" s="49" t="s">
        <v>53</v>
      </c>
      <c r="B68" s="50"/>
      <c r="C68" s="50"/>
      <c r="D68" s="50"/>
      <c r="E68" s="53">
        <f>C68*D68/1000</f>
        <v>0</v>
      </c>
      <c r="F68" s="31">
        <f>H33</f>
        <v>0</v>
      </c>
      <c r="G68" s="53">
        <f>F68*C68/1000</f>
        <v>0</v>
      </c>
      <c r="H68" s="55">
        <f t="shared" si="8"/>
        <v>0</v>
      </c>
      <c r="I68" s="52"/>
      <c r="J68" s="50"/>
      <c r="K68" s="50"/>
      <c r="L68" s="53">
        <f>J68*K68/1000</f>
        <v>0</v>
      </c>
      <c r="M68" s="68">
        <f>D68</f>
        <v>0</v>
      </c>
      <c r="N68" s="53">
        <f>M68*J68/1000</f>
        <v>0</v>
      </c>
      <c r="O68" s="55">
        <f t="shared" si="12"/>
        <v>0</v>
      </c>
    </row>
    <row r="69" spans="1:15" ht="54.75" customHeight="1">
      <c r="A69" s="56" t="s">
        <v>70</v>
      </c>
      <c r="B69" s="57" t="s">
        <v>59</v>
      </c>
      <c r="C69" s="57" t="s">
        <v>59</v>
      </c>
      <c r="D69" s="57" t="s">
        <v>59</v>
      </c>
      <c r="E69" s="60">
        <f>E49+E50+E51+E53+E54+E55+E56+E57+E58+E61+E62+E63+E52+E60+E59</f>
        <v>0</v>
      </c>
      <c r="F69" s="57" t="s">
        <v>59</v>
      </c>
      <c r="G69" s="60">
        <f>G49+G50+G51+G53+G54+G55+G56+G57+G58+G61+G62+G63+G52+G60+G59</f>
        <v>0</v>
      </c>
      <c r="H69" s="61">
        <f t="shared" si="8"/>
        <v>0</v>
      </c>
      <c r="I69" s="59" t="s">
        <v>59</v>
      </c>
      <c r="J69" s="57" t="s">
        <v>59</v>
      </c>
      <c r="K69" s="57" t="s">
        <v>59</v>
      </c>
      <c r="L69" s="60">
        <f>L49+L50+L51+L53+L54+L55+L56+L57+L58+L61+L62+L63+L52+L60+L59</f>
        <v>0</v>
      </c>
      <c r="M69" s="71" t="s">
        <v>59</v>
      </c>
      <c r="N69" s="60">
        <f>N49+N50+N51+N53+N54+N55+N56+N57+N58+N61+N62+N63+N52+N60+N59</f>
        <v>0</v>
      </c>
      <c r="O69" s="61">
        <f t="shared" si="12"/>
        <v>0</v>
      </c>
    </row>
    <row r="70" spans="1:13" ht="15" customHeight="1">
      <c r="A70" s="72"/>
      <c r="B70" s="9"/>
      <c r="C70" s="9"/>
      <c r="D70" s="73"/>
      <c r="E70" s="9"/>
      <c r="F70" s="73"/>
      <c r="G70" s="73"/>
      <c r="H70" s="9"/>
      <c r="I70" s="9"/>
      <c r="J70" s="73"/>
      <c r="K70" s="9"/>
      <c r="L70" s="73"/>
      <c r="M70" s="73"/>
    </row>
    <row r="71" spans="1:13" ht="15" customHeight="1">
      <c r="A71" s="74"/>
      <c r="B71" s="9"/>
      <c r="C71" s="9"/>
      <c r="D71" s="73"/>
      <c r="E71" s="9"/>
      <c r="F71" s="73"/>
      <c r="G71" s="73"/>
      <c r="H71" s="9"/>
      <c r="I71" s="9"/>
      <c r="J71" s="73"/>
      <c r="K71" s="9"/>
      <c r="L71" s="73"/>
      <c r="M71" s="73"/>
    </row>
    <row r="74" spans="3:8" ht="12.75">
      <c r="C74" s="182" t="s">
        <v>63</v>
      </c>
      <c r="D74" s="182"/>
      <c r="E74" s="182"/>
      <c r="F74" s="182"/>
      <c r="G74" s="182"/>
      <c r="H74" s="182"/>
    </row>
    <row r="76" spans="1:9" ht="12.75">
      <c r="A76" s="6" t="s">
        <v>18</v>
      </c>
      <c r="D76" s="8" t="str">
        <f>D6</f>
        <v>Магнитный п/с</v>
      </c>
      <c r="E76" s="8"/>
      <c r="F76" s="75"/>
      <c r="G76" s="75"/>
      <c r="H76" s="75"/>
      <c r="I76" s="75"/>
    </row>
    <row r="77" spans="1:10" ht="12.75">
      <c r="A77" s="10" t="s">
        <v>20</v>
      </c>
      <c r="D77" s="8" t="str">
        <f>D7</f>
        <v>ООО "Магнитный +"</v>
      </c>
      <c r="I77" s="73"/>
      <c r="J77" s="73"/>
    </row>
    <row r="78" spans="1:10" ht="12.75">
      <c r="A78" s="10"/>
      <c r="I78" s="73"/>
      <c r="J78" s="73"/>
    </row>
    <row r="79" spans="1:10" ht="12.75" customHeight="1">
      <c r="A79" s="179"/>
      <c r="B79" s="180" t="s">
        <v>71</v>
      </c>
      <c r="C79" s="180"/>
      <c r="D79" s="180"/>
      <c r="E79" s="180"/>
      <c r="F79" s="180"/>
      <c r="G79" s="180"/>
      <c r="H79" s="180"/>
      <c r="I79" s="73"/>
      <c r="J79" s="73"/>
    </row>
    <row r="80" spans="1:10" ht="12.75">
      <c r="A80" s="179"/>
      <c r="B80" s="11" t="s">
        <v>66</v>
      </c>
      <c r="C80" s="11" t="s">
        <v>24</v>
      </c>
      <c r="D80" s="11" t="s">
        <v>26</v>
      </c>
      <c r="E80" s="15" t="s">
        <v>27</v>
      </c>
      <c r="F80" s="11" t="s">
        <v>28</v>
      </c>
      <c r="G80" s="15" t="s">
        <v>29</v>
      </c>
      <c r="H80" s="62" t="s">
        <v>30</v>
      </c>
      <c r="I80" s="73"/>
      <c r="J80" s="73"/>
    </row>
    <row r="81" spans="1:10" ht="12.75">
      <c r="A81" s="179"/>
      <c r="B81" s="16" t="s">
        <v>67</v>
      </c>
      <c r="C81" s="16" t="s">
        <v>32</v>
      </c>
      <c r="D81" s="16" t="s">
        <v>32</v>
      </c>
      <c r="E81" s="19" t="s">
        <v>33</v>
      </c>
      <c r="F81" s="16" t="s">
        <v>34</v>
      </c>
      <c r="G81" s="19" t="s">
        <v>35</v>
      </c>
      <c r="H81" s="63" t="s">
        <v>36</v>
      </c>
      <c r="I81" s="73"/>
      <c r="J81" s="73"/>
    </row>
    <row r="82" spans="1:10" ht="12.75">
      <c r="A82" s="179"/>
      <c r="B82" s="16" t="s">
        <v>42</v>
      </c>
      <c r="C82" s="16" t="s">
        <v>38</v>
      </c>
      <c r="D82" s="16" t="s">
        <v>38</v>
      </c>
      <c r="E82" s="19" t="s">
        <v>38</v>
      </c>
      <c r="F82" s="16" t="s">
        <v>39</v>
      </c>
      <c r="G82" s="19" t="s">
        <v>40</v>
      </c>
      <c r="H82" s="63" t="s">
        <v>41</v>
      </c>
      <c r="I82" s="73"/>
      <c r="J82" s="73"/>
    </row>
    <row r="83" spans="1:10" ht="12.75">
      <c r="A83" s="179"/>
      <c r="B83" s="64"/>
      <c r="C83" s="65" t="s">
        <v>42</v>
      </c>
      <c r="D83" s="21" t="s">
        <v>43</v>
      </c>
      <c r="E83" s="20" t="s">
        <v>44</v>
      </c>
      <c r="F83" s="21" t="s">
        <v>43</v>
      </c>
      <c r="G83" s="20" t="s">
        <v>44</v>
      </c>
      <c r="H83" s="66" t="s">
        <v>45</v>
      </c>
      <c r="I83" s="73"/>
      <c r="J83" s="73"/>
    </row>
    <row r="84" spans="1:10" ht="12.75">
      <c r="A84" s="25" t="s">
        <v>46</v>
      </c>
      <c r="B84" s="26"/>
      <c r="C84" s="26"/>
      <c r="D84" s="26"/>
      <c r="E84" s="29">
        <f>C84*D84/1000</f>
        <v>0</v>
      </c>
      <c r="F84" s="31">
        <f>K49</f>
        <v>0</v>
      </c>
      <c r="G84" s="31">
        <f>F84*C84/1000</f>
        <v>0</v>
      </c>
      <c r="H84" s="32">
        <f>IF(L49=0,0,G84/L49*100)</f>
        <v>0</v>
      </c>
      <c r="I84" s="73"/>
      <c r="J84" s="73"/>
    </row>
    <row r="85" spans="1:10" ht="12.75">
      <c r="A85" s="33" t="s">
        <v>47</v>
      </c>
      <c r="B85" s="34"/>
      <c r="C85" s="34"/>
      <c r="D85" s="34"/>
      <c r="E85" s="31">
        <f>C85*D85/1000</f>
        <v>0</v>
      </c>
      <c r="F85" s="31">
        <f>K50</f>
        <v>0</v>
      </c>
      <c r="G85" s="31">
        <f>F85*C85/1000</f>
        <v>0</v>
      </c>
      <c r="H85" s="32">
        <f>IF(L50=0,0,G85/L50*100)</f>
        <v>0</v>
      </c>
      <c r="I85" s="73"/>
      <c r="J85" s="73"/>
    </row>
    <row r="86" spans="1:10" ht="12.75">
      <c r="A86" s="33" t="s">
        <v>48</v>
      </c>
      <c r="B86" s="34"/>
      <c r="C86" s="34"/>
      <c r="D86" s="34"/>
      <c r="E86" s="31">
        <f>C86*D86/1000</f>
        <v>0</v>
      </c>
      <c r="F86" s="31">
        <f>K51</f>
        <v>0</v>
      </c>
      <c r="G86" s="31">
        <f>F86*C86/1000</f>
        <v>0</v>
      </c>
      <c r="H86" s="32">
        <f>IF(L51=0,0,G86/L51*100)</f>
        <v>0</v>
      </c>
      <c r="I86" s="73"/>
      <c r="J86" s="73"/>
    </row>
    <row r="87" spans="1:10" ht="12.75">
      <c r="A87" s="33" t="s">
        <v>49</v>
      </c>
      <c r="B87" s="34"/>
      <c r="C87" s="34"/>
      <c r="D87" s="34"/>
      <c r="E87" s="31"/>
      <c r="F87" s="31"/>
      <c r="G87" s="31"/>
      <c r="H87" s="32"/>
      <c r="I87" s="73"/>
      <c r="J87" s="73"/>
    </row>
    <row r="88" spans="1:10" ht="12.75">
      <c r="A88" s="33" t="s">
        <v>50</v>
      </c>
      <c r="B88" s="34"/>
      <c r="C88" s="34"/>
      <c r="D88" s="34"/>
      <c r="E88" s="31">
        <f aca="true" t="shared" si="13" ref="E88:E95">C88*D88/1000</f>
        <v>0</v>
      </c>
      <c r="F88" s="31">
        <f aca="true" t="shared" si="14" ref="F88:F95">K53</f>
        <v>0</v>
      </c>
      <c r="G88" s="31">
        <f aca="true" t="shared" si="15" ref="G88:G95">F88*C88/1000</f>
        <v>0</v>
      </c>
      <c r="H88" s="32">
        <f aca="true" t="shared" si="16" ref="H88:H104">IF(L53=0,0,G88/L53*100)</f>
        <v>0</v>
      </c>
      <c r="I88" s="73"/>
      <c r="J88" s="73"/>
    </row>
    <row r="89" spans="1:10" ht="12.75">
      <c r="A89" s="33" t="s">
        <v>51</v>
      </c>
      <c r="B89" s="34"/>
      <c r="C89" s="34"/>
      <c r="D89" s="34"/>
      <c r="E89" s="31">
        <f t="shared" si="13"/>
        <v>0</v>
      </c>
      <c r="F89" s="31">
        <f t="shared" si="14"/>
        <v>0</v>
      </c>
      <c r="G89" s="31">
        <f t="shared" si="15"/>
        <v>0</v>
      </c>
      <c r="H89" s="32">
        <f t="shared" si="16"/>
        <v>0</v>
      </c>
      <c r="I89" s="73"/>
      <c r="J89" s="73"/>
    </row>
    <row r="90" spans="1:10" ht="12.75">
      <c r="A90" s="33" t="s">
        <v>52</v>
      </c>
      <c r="B90" s="34"/>
      <c r="C90" s="34"/>
      <c r="D90" s="34"/>
      <c r="E90" s="31">
        <f t="shared" si="13"/>
        <v>0</v>
      </c>
      <c r="F90" s="31">
        <f t="shared" si="14"/>
        <v>0</v>
      </c>
      <c r="G90" s="31">
        <f t="shared" si="15"/>
        <v>0</v>
      </c>
      <c r="H90" s="32">
        <f t="shared" si="16"/>
        <v>0</v>
      </c>
      <c r="I90" s="73"/>
      <c r="J90" s="73"/>
    </row>
    <row r="91" spans="1:10" ht="12.75">
      <c r="A91" s="33" t="s">
        <v>53</v>
      </c>
      <c r="B91" s="34"/>
      <c r="C91" s="34"/>
      <c r="D91" s="34"/>
      <c r="E91" s="31">
        <f t="shared" si="13"/>
        <v>0</v>
      </c>
      <c r="F91" s="31">
        <f t="shared" si="14"/>
        <v>0</v>
      </c>
      <c r="G91" s="31">
        <f t="shared" si="15"/>
        <v>0</v>
      </c>
      <c r="H91" s="32">
        <f t="shared" si="16"/>
        <v>0</v>
      </c>
      <c r="I91" s="73"/>
      <c r="J91" s="73"/>
    </row>
    <row r="92" spans="1:10" ht="12.75">
      <c r="A92" s="33" t="s">
        <v>54</v>
      </c>
      <c r="B92" s="34"/>
      <c r="C92" s="34"/>
      <c r="D92" s="34"/>
      <c r="E92" s="31">
        <f t="shared" si="13"/>
        <v>0</v>
      </c>
      <c r="F92" s="31">
        <f t="shared" si="14"/>
        <v>0</v>
      </c>
      <c r="G92" s="31">
        <f t="shared" si="15"/>
        <v>0</v>
      </c>
      <c r="H92" s="32">
        <f t="shared" si="16"/>
        <v>0</v>
      </c>
      <c r="I92" s="73"/>
      <c r="J92" s="73"/>
    </row>
    <row r="93" spans="1:10" ht="12.75">
      <c r="A93" s="33" t="s">
        <v>55</v>
      </c>
      <c r="B93" s="34"/>
      <c r="C93" s="34"/>
      <c r="D93" s="34"/>
      <c r="E93" s="31">
        <f t="shared" si="13"/>
        <v>0</v>
      </c>
      <c r="F93" s="31">
        <f t="shared" si="14"/>
        <v>0</v>
      </c>
      <c r="G93" s="31">
        <f t="shared" si="15"/>
        <v>0</v>
      </c>
      <c r="H93" s="32">
        <f t="shared" si="16"/>
        <v>0</v>
      </c>
      <c r="I93" s="73"/>
      <c r="J93" s="73"/>
    </row>
    <row r="94" spans="1:10" ht="12.75">
      <c r="A94" s="33" t="s">
        <v>56</v>
      </c>
      <c r="B94" s="36"/>
      <c r="C94" s="36"/>
      <c r="D94" s="36"/>
      <c r="E94" s="31">
        <f t="shared" si="13"/>
        <v>0</v>
      </c>
      <c r="F94" s="31">
        <f t="shared" si="14"/>
        <v>0</v>
      </c>
      <c r="G94" s="31">
        <f t="shared" si="15"/>
        <v>0</v>
      </c>
      <c r="H94" s="32">
        <f t="shared" si="16"/>
        <v>0</v>
      </c>
      <c r="I94" s="73"/>
      <c r="J94" s="73"/>
    </row>
    <row r="95" spans="1:10" ht="12.75">
      <c r="A95" s="33" t="s">
        <v>57</v>
      </c>
      <c r="B95" s="36"/>
      <c r="C95" s="36"/>
      <c r="D95" s="36"/>
      <c r="E95" s="31">
        <f t="shared" si="13"/>
        <v>0</v>
      </c>
      <c r="F95" s="31">
        <f t="shared" si="14"/>
        <v>0</v>
      </c>
      <c r="G95" s="31">
        <f t="shared" si="15"/>
        <v>0</v>
      </c>
      <c r="H95" s="32">
        <f t="shared" si="16"/>
        <v>0</v>
      </c>
      <c r="I95" s="73"/>
      <c r="J95" s="73"/>
    </row>
    <row r="96" spans="1:10" ht="25.5">
      <c r="A96" s="38" t="s">
        <v>58</v>
      </c>
      <c r="B96" s="39" t="s">
        <v>59</v>
      </c>
      <c r="C96" s="39" t="s">
        <v>59</v>
      </c>
      <c r="D96" s="39" t="s">
        <v>59</v>
      </c>
      <c r="E96" s="42"/>
      <c r="F96" s="39" t="s">
        <v>59</v>
      </c>
      <c r="G96" s="42"/>
      <c r="H96" s="32">
        <f t="shared" si="16"/>
        <v>0</v>
      </c>
      <c r="I96" s="73"/>
      <c r="J96" s="73"/>
    </row>
    <row r="97" spans="1:10" ht="36">
      <c r="A97" s="44" t="s">
        <v>68</v>
      </c>
      <c r="B97" s="45" t="s">
        <v>59</v>
      </c>
      <c r="C97" s="45" t="s">
        <v>59</v>
      </c>
      <c r="D97" s="45" t="s">
        <v>59</v>
      </c>
      <c r="E97" s="42"/>
      <c r="F97" s="45" t="s">
        <v>59</v>
      </c>
      <c r="G97" s="42"/>
      <c r="H97" s="32">
        <f t="shared" si="16"/>
        <v>0</v>
      </c>
      <c r="I97" s="73"/>
      <c r="J97" s="73"/>
    </row>
    <row r="98" spans="1:8" ht="36">
      <c r="A98" s="44" t="s">
        <v>72</v>
      </c>
      <c r="B98" s="45" t="s">
        <v>59</v>
      </c>
      <c r="C98" s="45" t="s">
        <v>59</v>
      </c>
      <c r="D98" s="45" t="s">
        <v>59</v>
      </c>
      <c r="E98" s="31">
        <f>SUM(E99:E103)</f>
        <v>0</v>
      </c>
      <c r="F98" s="45" t="s">
        <v>59</v>
      </c>
      <c r="G98" s="31">
        <f>SUM(G99:G103)</f>
        <v>0</v>
      </c>
      <c r="H98" s="32">
        <f t="shared" si="16"/>
        <v>0</v>
      </c>
    </row>
    <row r="99" spans="1:8" ht="12.75">
      <c r="A99" s="48" t="s">
        <v>54</v>
      </c>
      <c r="B99" s="45"/>
      <c r="C99" s="45"/>
      <c r="D99" s="45"/>
      <c r="E99" s="31">
        <f>C99*D99/1000</f>
        <v>0</v>
      </c>
      <c r="F99" s="31">
        <f>K64</f>
        <v>0</v>
      </c>
      <c r="G99" s="31">
        <f>F99*C99/1000</f>
        <v>0</v>
      </c>
      <c r="H99" s="32">
        <f t="shared" si="16"/>
        <v>0</v>
      </c>
    </row>
    <row r="100" spans="1:8" ht="12.75">
      <c r="A100" s="48" t="s">
        <v>50</v>
      </c>
      <c r="B100" s="45"/>
      <c r="C100" s="45"/>
      <c r="D100" s="45"/>
      <c r="E100" s="31">
        <f>C100*D100/1000</f>
        <v>0</v>
      </c>
      <c r="F100" s="31">
        <f>K65</f>
        <v>0</v>
      </c>
      <c r="G100" s="31">
        <f>F100*C100/1000</f>
        <v>0</v>
      </c>
      <c r="H100" s="32">
        <f t="shared" si="16"/>
        <v>0</v>
      </c>
    </row>
    <row r="101" spans="1:8" ht="12.75">
      <c r="A101" s="48" t="s">
        <v>51</v>
      </c>
      <c r="B101" s="45"/>
      <c r="C101" s="45"/>
      <c r="D101" s="45"/>
      <c r="E101" s="31">
        <f>C101*D101/1000</f>
        <v>0</v>
      </c>
      <c r="F101" s="31">
        <f>K66</f>
        <v>0</v>
      </c>
      <c r="G101" s="31">
        <f>F101*C101/1000</f>
        <v>0</v>
      </c>
      <c r="H101" s="32">
        <f t="shared" si="16"/>
        <v>0</v>
      </c>
    </row>
    <row r="102" spans="1:8" ht="12.75">
      <c r="A102" s="48" t="s">
        <v>52</v>
      </c>
      <c r="B102" s="45"/>
      <c r="C102" s="45"/>
      <c r="D102" s="45"/>
      <c r="E102" s="31">
        <f>C102*D102/1000</f>
        <v>0</v>
      </c>
      <c r="F102" s="31">
        <f>K67</f>
        <v>0</v>
      </c>
      <c r="G102" s="31">
        <f>F102*C102/1000</f>
        <v>0</v>
      </c>
      <c r="H102" s="32">
        <f t="shared" si="16"/>
        <v>0</v>
      </c>
    </row>
    <row r="103" spans="1:8" ht="12.75">
      <c r="A103" s="49" t="s">
        <v>53</v>
      </c>
      <c r="B103" s="50"/>
      <c r="C103" s="50"/>
      <c r="D103" s="50"/>
      <c r="E103" s="53">
        <f>C103*D103/1000</f>
        <v>0</v>
      </c>
      <c r="F103" s="31">
        <f>K68</f>
        <v>0</v>
      </c>
      <c r="G103" s="53">
        <f>F103*C103/1000</f>
        <v>0</v>
      </c>
      <c r="H103" s="55">
        <f t="shared" si="16"/>
        <v>0</v>
      </c>
    </row>
    <row r="104" spans="1:8" s="73" customFormat="1" ht="52.5" customHeight="1">
      <c r="A104" s="56" t="s">
        <v>70</v>
      </c>
      <c r="B104" s="57" t="s">
        <v>59</v>
      </c>
      <c r="C104" s="57" t="s">
        <v>59</v>
      </c>
      <c r="D104" s="57" t="s">
        <v>59</v>
      </c>
      <c r="E104" s="60">
        <f>E84+E85+E86+E88+E89+E90+E91+E92+E93+E96+E97+E98+E87+E95+E94</f>
        <v>0</v>
      </c>
      <c r="F104" s="57" t="s">
        <v>59</v>
      </c>
      <c r="G104" s="60">
        <f>G84+G85+G86+G88+G89+G90+G91+G92+G93+G96+G97+G98+G87+G95+G94</f>
        <v>0</v>
      </c>
      <c r="H104" s="61">
        <f t="shared" si="16"/>
        <v>0</v>
      </c>
    </row>
  </sheetData>
  <sheetProtection selectLockedCells="1" selectUnlockedCells="1"/>
  <mergeCells count="14">
    <mergeCell ref="I40:N40"/>
    <mergeCell ref="A44:A48"/>
    <mergeCell ref="B44:H44"/>
    <mergeCell ref="I44:O44"/>
    <mergeCell ref="C74:H74"/>
    <mergeCell ref="A79:A83"/>
    <mergeCell ref="B79:H79"/>
    <mergeCell ref="A2:L2"/>
    <mergeCell ref="A3:L3"/>
    <mergeCell ref="A4:L4"/>
    <mergeCell ref="A5:L5"/>
    <mergeCell ref="A9:A13"/>
    <mergeCell ref="B9:E9"/>
    <mergeCell ref="F9:L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94"/>
  <rowBreaks count="2" manualBreakCount="2">
    <brk id="39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showZeros="0" zoomScalePageLayoutView="0" workbookViewId="0" topLeftCell="A1">
      <selection activeCell="A8" sqref="A8"/>
    </sheetView>
  </sheetViews>
  <sheetFormatPr defaultColWidth="9.00390625" defaultRowHeight="12.75"/>
  <cols>
    <col min="1" max="1" width="30.25390625" style="0" customWidth="1"/>
    <col min="2" max="3" width="8.75390625" style="0" customWidth="1"/>
    <col min="4" max="4" width="8.125" style="0" customWidth="1"/>
    <col min="5" max="5" width="8.75390625" style="0" customWidth="1"/>
    <col min="6" max="6" width="8.2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8.00390625" style="0" customWidth="1"/>
    <col min="11" max="12" width="8.375" style="0" customWidth="1"/>
    <col min="13" max="13" width="7.375" style="0" customWidth="1"/>
    <col min="14" max="14" width="8.25390625" style="0" customWidth="1"/>
    <col min="15" max="15" width="7.875" style="0" customWidth="1"/>
  </cols>
  <sheetData>
    <row r="1" ht="12.75">
      <c r="J1" t="s">
        <v>14</v>
      </c>
    </row>
    <row r="2" spans="1:12" ht="12.7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177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0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0" ht="12.75">
      <c r="A6" s="10" t="s">
        <v>18</v>
      </c>
      <c r="B6" s="10"/>
      <c r="C6" s="10"/>
      <c r="D6" s="8" t="s">
        <v>73</v>
      </c>
      <c r="F6" s="8"/>
      <c r="J6" s="8"/>
    </row>
    <row r="7" spans="1:4" ht="12.75">
      <c r="A7" s="10" t="s">
        <v>20</v>
      </c>
      <c r="B7" s="10"/>
      <c r="C7" s="10"/>
      <c r="D7" s="8" t="s">
        <v>74</v>
      </c>
    </row>
    <row r="8" spans="1:3" ht="12.75">
      <c r="A8" s="10"/>
      <c r="B8" s="10"/>
      <c r="C8" s="10"/>
    </row>
    <row r="9" spans="1:12" ht="12.75" customHeight="1">
      <c r="A9" s="179"/>
      <c r="B9" s="180" t="s">
        <v>22</v>
      </c>
      <c r="C9" s="180"/>
      <c r="D9" s="180"/>
      <c r="E9" s="180"/>
      <c r="F9" s="181" t="s">
        <v>23</v>
      </c>
      <c r="G9" s="181"/>
      <c r="H9" s="181"/>
      <c r="I9" s="181"/>
      <c r="J9" s="181"/>
      <c r="K9" s="181"/>
      <c r="L9" s="181"/>
    </row>
    <row r="10" spans="1:12" ht="12.75" customHeight="1">
      <c r="A10" s="179"/>
      <c r="B10" s="11" t="s">
        <v>24</v>
      </c>
      <c r="C10" s="11" t="s">
        <v>25</v>
      </c>
      <c r="D10" s="11" t="s">
        <v>26</v>
      </c>
      <c r="E10" s="12" t="s">
        <v>27</v>
      </c>
      <c r="F10" s="13" t="s">
        <v>24</v>
      </c>
      <c r="G10" s="11" t="s">
        <v>25</v>
      </c>
      <c r="H10" s="11" t="s">
        <v>26</v>
      </c>
      <c r="I10" s="11" t="s">
        <v>27</v>
      </c>
      <c r="J10" s="14" t="s">
        <v>28</v>
      </c>
      <c r="K10" s="15" t="s">
        <v>29</v>
      </c>
      <c r="L10" s="12" t="s">
        <v>30</v>
      </c>
    </row>
    <row r="11" spans="1:12" ht="12.75">
      <c r="A11" s="179"/>
      <c r="B11" s="16" t="s">
        <v>31</v>
      </c>
      <c r="C11" s="16" t="s">
        <v>32</v>
      </c>
      <c r="D11" s="16" t="s">
        <v>32</v>
      </c>
      <c r="E11" s="17" t="s">
        <v>33</v>
      </c>
      <c r="F11" s="18" t="s">
        <v>31</v>
      </c>
      <c r="G11" s="16" t="s">
        <v>32</v>
      </c>
      <c r="H11" s="16" t="s">
        <v>32</v>
      </c>
      <c r="I11" s="16" t="s">
        <v>33</v>
      </c>
      <c r="J11" s="18" t="s">
        <v>34</v>
      </c>
      <c r="K11" s="19" t="s">
        <v>35</v>
      </c>
      <c r="L11" s="17" t="s">
        <v>36</v>
      </c>
    </row>
    <row r="12" spans="1:12" ht="12.75">
      <c r="A12" s="179"/>
      <c r="B12" s="16" t="s">
        <v>37</v>
      </c>
      <c r="C12" s="16" t="s">
        <v>38</v>
      </c>
      <c r="D12" s="16" t="s">
        <v>38</v>
      </c>
      <c r="E12" s="17" t="s">
        <v>38</v>
      </c>
      <c r="F12" s="18" t="s">
        <v>37</v>
      </c>
      <c r="G12" s="16" t="s">
        <v>38</v>
      </c>
      <c r="H12" s="16" t="s">
        <v>38</v>
      </c>
      <c r="I12" s="16" t="s">
        <v>38</v>
      </c>
      <c r="J12" s="18" t="s">
        <v>39</v>
      </c>
      <c r="K12" s="19" t="s">
        <v>40</v>
      </c>
      <c r="L12" s="17" t="s">
        <v>41</v>
      </c>
    </row>
    <row r="13" spans="1:12" ht="12.75">
      <c r="A13" s="179"/>
      <c r="B13" s="20" t="s">
        <v>42</v>
      </c>
      <c r="C13" s="21" t="s">
        <v>42</v>
      </c>
      <c r="D13" s="21" t="s">
        <v>43</v>
      </c>
      <c r="E13" s="22" t="s">
        <v>44</v>
      </c>
      <c r="F13" s="23" t="s">
        <v>42</v>
      </c>
      <c r="G13" s="21" t="s">
        <v>42</v>
      </c>
      <c r="H13" s="21" t="s">
        <v>43</v>
      </c>
      <c r="I13" s="21" t="s">
        <v>44</v>
      </c>
      <c r="J13" s="24" t="s">
        <v>43</v>
      </c>
      <c r="K13" s="20" t="s">
        <v>44</v>
      </c>
      <c r="L13" s="22" t="s">
        <v>45</v>
      </c>
    </row>
    <row r="14" spans="1:12" ht="12.75" customHeight="1">
      <c r="A14" s="25" t="s">
        <v>46</v>
      </c>
      <c r="B14" s="26"/>
      <c r="C14" s="26"/>
      <c r="D14" s="26"/>
      <c r="E14" s="27">
        <f aca="true" t="shared" si="0" ref="E14:E25">C14*D14/1000</f>
        <v>0</v>
      </c>
      <c r="F14" s="28"/>
      <c r="G14" s="26"/>
      <c r="H14" s="26"/>
      <c r="I14" s="29">
        <f aca="true" t="shared" si="1" ref="I14:I25">G14*H14/1000</f>
        <v>0</v>
      </c>
      <c r="J14" s="30">
        <f aca="true" t="shared" si="2" ref="J14:J25">D14</f>
        <v>0</v>
      </c>
      <c r="K14" s="31">
        <f aca="true" t="shared" si="3" ref="K14:K25">J14*G14/1000</f>
        <v>0</v>
      </c>
      <c r="L14" s="32">
        <f aca="true" t="shared" si="4" ref="L14:L34">IF(E14=0,0,K14/E14*100)</f>
        <v>0</v>
      </c>
    </row>
    <row r="15" spans="1:12" ht="12.75" customHeight="1">
      <c r="A15" s="33" t="s">
        <v>47</v>
      </c>
      <c r="B15" s="34"/>
      <c r="C15" s="34"/>
      <c r="D15" s="34"/>
      <c r="E15" s="27">
        <f t="shared" si="0"/>
        <v>0</v>
      </c>
      <c r="F15" s="35"/>
      <c r="G15" s="34"/>
      <c r="H15" s="34"/>
      <c r="I15" s="31">
        <f t="shared" si="1"/>
        <v>0</v>
      </c>
      <c r="J15" s="30">
        <f t="shared" si="2"/>
        <v>0</v>
      </c>
      <c r="K15" s="31">
        <f t="shared" si="3"/>
        <v>0</v>
      </c>
      <c r="L15" s="32">
        <f t="shared" si="4"/>
        <v>0</v>
      </c>
    </row>
    <row r="16" spans="1:12" ht="14.25" customHeight="1">
      <c r="A16" s="33" t="s">
        <v>48</v>
      </c>
      <c r="B16" s="34"/>
      <c r="C16" s="34"/>
      <c r="D16" s="34"/>
      <c r="E16" s="27">
        <f t="shared" si="0"/>
        <v>0</v>
      </c>
      <c r="F16" s="35"/>
      <c r="G16" s="34"/>
      <c r="H16" s="34"/>
      <c r="I16" s="31">
        <f t="shared" si="1"/>
        <v>0</v>
      </c>
      <c r="J16" s="30">
        <f t="shared" si="2"/>
        <v>0</v>
      </c>
      <c r="K16" s="31">
        <f t="shared" si="3"/>
        <v>0</v>
      </c>
      <c r="L16" s="32">
        <f t="shared" si="4"/>
        <v>0</v>
      </c>
    </row>
    <row r="17" spans="1:12" ht="14.25" customHeight="1">
      <c r="A17" s="33" t="s">
        <v>49</v>
      </c>
      <c r="B17" s="34"/>
      <c r="C17" s="34"/>
      <c r="D17" s="34"/>
      <c r="E17" s="27">
        <f t="shared" si="0"/>
        <v>0</v>
      </c>
      <c r="F17" s="35"/>
      <c r="G17" s="34"/>
      <c r="H17" s="34"/>
      <c r="I17" s="31">
        <f t="shared" si="1"/>
        <v>0</v>
      </c>
      <c r="J17" s="30">
        <f t="shared" si="2"/>
        <v>0</v>
      </c>
      <c r="K17" s="31">
        <f t="shared" si="3"/>
        <v>0</v>
      </c>
      <c r="L17" s="32">
        <f t="shared" si="4"/>
        <v>0</v>
      </c>
    </row>
    <row r="18" spans="1:12" ht="14.25" customHeight="1">
      <c r="A18" s="33" t="s">
        <v>50</v>
      </c>
      <c r="B18" s="34"/>
      <c r="C18" s="34"/>
      <c r="D18" s="34"/>
      <c r="E18" s="27">
        <f t="shared" si="0"/>
        <v>0</v>
      </c>
      <c r="F18" s="35"/>
      <c r="G18" s="34"/>
      <c r="H18" s="34"/>
      <c r="I18" s="31">
        <f t="shared" si="1"/>
        <v>0</v>
      </c>
      <c r="J18" s="30">
        <f t="shared" si="2"/>
        <v>0</v>
      </c>
      <c r="K18" s="31">
        <f t="shared" si="3"/>
        <v>0</v>
      </c>
      <c r="L18" s="32">
        <f t="shared" si="4"/>
        <v>0</v>
      </c>
    </row>
    <row r="19" spans="1:12" ht="14.25" customHeight="1">
      <c r="A19" s="33" t="s">
        <v>51</v>
      </c>
      <c r="B19" s="34"/>
      <c r="C19" s="34"/>
      <c r="D19" s="34"/>
      <c r="E19" s="27">
        <f t="shared" si="0"/>
        <v>0</v>
      </c>
      <c r="F19" s="35"/>
      <c r="G19" s="34"/>
      <c r="H19" s="34"/>
      <c r="I19" s="31">
        <f t="shared" si="1"/>
        <v>0</v>
      </c>
      <c r="J19" s="30">
        <f t="shared" si="2"/>
        <v>0</v>
      </c>
      <c r="K19" s="31">
        <f t="shared" si="3"/>
        <v>0</v>
      </c>
      <c r="L19" s="32">
        <f t="shared" si="4"/>
        <v>0</v>
      </c>
    </row>
    <row r="20" spans="1:12" ht="12.75" customHeight="1">
      <c r="A20" s="33" t="s">
        <v>52</v>
      </c>
      <c r="B20" s="34"/>
      <c r="C20" s="34"/>
      <c r="D20" s="34"/>
      <c r="E20" s="27">
        <f t="shared" si="0"/>
        <v>0</v>
      </c>
      <c r="F20" s="35"/>
      <c r="G20" s="34"/>
      <c r="H20" s="34"/>
      <c r="I20" s="31">
        <f t="shared" si="1"/>
        <v>0</v>
      </c>
      <c r="J20" s="30">
        <f t="shared" si="2"/>
        <v>0</v>
      </c>
      <c r="K20" s="31">
        <f t="shared" si="3"/>
        <v>0</v>
      </c>
      <c r="L20" s="32">
        <f t="shared" si="4"/>
        <v>0</v>
      </c>
    </row>
    <row r="21" spans="1:12" ht="12.75" customHeight="1">
      <c r="A21" s="33" t="s">
        <v>53</v>
      </c>
      <c r="B21" s="34"/>
      <c r="C21" s="34"/>
      <c r="D21" s="34"/>
      <c r="E21" s="27">
        <f t="shared" si="0"/>
        <v>0</v>
      </c>
      <c r="F21" s="35"/>
      <c r="G21" s="34"/>
      <c r="H21" s="34"/>
      <c r="I21" s="31">
        <f t="shared" si="1"/>
        <v>0</v>
      </c>
      <c r="J21" s="30">
        <f t="shared" si="2"/>
        <v>0</v>
      </c>
      <c r="K21" s="31">
        <f t="shared" si="3"/>
        <v>0</v>
      </c>
      <c r="L21" s="32">
        <f t="shared" si="4"/>
        <v>0</v>
      </c>
    </row>
    <row r="22" spans="1:12" ht="14.25" customHeight="1">
      <c r="A22" s="33" t="s">
        <v>54</v>
      </c>
      <c r="B22" s="34"/>
      <c r="C22" s="34"/>
      <c r="D22" s="34"/>
      <c r="E22" s="27">
        <f t="shared" si="0"/>
        <v>0</v>
      </c>
      <c r="F22" s="35"/>
      <c r="G22" s="34"/>
      <c r="H22" s="34"/>
      <c r="I22" s="31">
        <f t="shared" si="1"/>
        <v>0</v>
      </c>
      <c r="J22" s="30">
        <f t="shared" si="2"/>
        <v>0</v>
      </c>
      <c r="K22" s="31">
        <f t="shared" si="3"/>
        <v>0</v>
      </c>
      <c r="L22" s="32">
        <f t="shared" si="4"/>
        <v>0</v>
      </c>
    </row>
    <row r="23" spans="1:12" ht="14.25" customHeight="1">
      <c r="A23" s="33" t="s">
        <v>55</v>
      </c>
      <c r="B23" s="34"/>
      <c r="C23" s="34"/>
      <c r="D23" s="34"/>
      <c r="E23" s="27">
        <f t="shared" si="0"/>
        <v>0</v>
      </c>
      <c r="F23" s="35"/>
      <c r="G23" s="34"/>
      <c r="H23" s="34"/>
      <c r="I23" s="31">
        <f t="shared" si="1"/>
        <v>0</v>
      </c>
      <c r="J23" s="30">
        <f t="shared" si="2"/>
        <v>0</v>
      </c>
      <c r="K23" s="31">
        <f t="shared" si="3"/>
        <v>0</v>
      </c>
      <c r="L23" s="32">
        <f t="shared" si="4"/>
        <v>0</v>
      </c>
    </row>
    <row r="24" spans="1:12" ht="14.25" customHeight="1">
      <c r="A24" s="33" t="s">
        <v>56</v>
      </c>
      <c r="B24" s="36"/>
      <c r="C24" s="36"/>
      <c r="D24" s="36"/>
      <c r="E24" s="27">
        <f t="shared" si="0"/>
        <v>0</v>
      </c>
      <c r="F24" s="37"/>
      <c r="G24" s="36"/>
      <c r="H24" s="36"/>
      <c r="I24" s="31">
        <f t="shared" si="1"/>
        <v>0</v>
      </c>
      <c r="J24" s="30">
        <f t="shared" si="2"/>
        <v>0</v>
      </c>
      <c r="K24" s="31">
        <f t="shared" si="3"/>
        <v>0</v>
      </c>
      <c r="L24" s="32">
        <f t="shared" si="4"/>
        <v>0</v>
      </c>
    </row>
    <row r="25" spans="1:12" ht="14.25" customHeight="1">
      <c r="A25" s="33" t="s">
        <v>57</v>
      </c>
      <c r="B25" s="36"/>
      <c r="C25" s="36"/>
      <c r="D25" s="36"/>
      <c r="E25" s="27">
        <f t="shared" si="0"/>
        <v>0</v>
      </c>
      <c r="F25" s="37"/>
      <c r="G25" s="36"/>
      <c r="H25" s="36"/>
      <c r="I25" s="31">
        <f t="shared" si="1"/>
        <v>0</v>
      </c>
      <c r="J25" s="30">
        <f t="shared" si="2"/>
        <v>0</v>
      </c>
      <c r="K25" s="31">
        <f t="shared" si="3"/>
        <v>0</v>
      </c>
      <c r="L25" s="32">
        <f t="shared" si="4"/>
        <v>0</v>
      </c>
    </row>
    <row r="26" spans="1:12" ht="25.5">
      <c r="A26" s="38" t="s">
        <v>58</v>
      </c>
      <c r="B26" s="39" t="s">
        <v>59</v>
      </c>
      <c r="C26" s="39" t="s">
        <v>59</v>
      </c>
      <c r="D26" s="39" t="s">
        <v>59</v>
      </c>
      <c r="E26" s="40"/>
      <c r="F26" s="41" t="s">
        <v>59</v>
      </c>
      <c r="G26" s="39" t="s">
        <v>59</v>
      </c>
      <c r="H26" s="39" t="s">
        <v>59</v>
      </c>
      <c r="I26" s="42"/>
      <c r="J26" s="43" t="s">
        <v>59</v>
      </c>
      <c r="K26" s="42"/>
      <c r="L26" s="32">
        <f t="shared" si="4"/>
        <v>0</v>
      </c>
    </row>
    <row r="27" spans="1:12" ht="36.75" customHeight="1">
      <c r="A27" s="44" t="s">
        <v>60</v>
      </c>
      <c r="B27" s="45" t="s">
        <v>59</v>
      </c>
      <c r="C27" s="45" t="s">
        <v>59</v>
      </c>
      <c r="D27" s="45" t="s">
        <v>59</v>
      </c>
      <c r="E27" s="40"/>
      <c r="F27" s="46" t="s">
        <v>59</v>
      </c>
      <c r="G27" s="45" t="s">
        <v>59</v>
      </c>
      <c r="H27" s="45" t="s">
        <v>59</v>
      </c>
      <c r="I27" s="42"/>
      <c r="J27" s="46" t="s">
        <v>59</v>
      </c>
      <c r="K27" s="42"/>
      <c r="L27" s="32">
        <f t="shared" si="4"/>
        <v>0</v>
      </c>
    </row>
    <row r="28" spans="1:12" ht="38.25" customHeight="1">
      <c r="A28" s="47" t="s">
        <v>61</v>
      </c>
      <c r="B28" s="45" t="s">
        <v>59</v>
      </c>
      <c r="C28" s="45" t="s">
        <v>59</v>
      </c>
      <c r="D28" s="45" t="s">
        <v>59</v>
      </c>
      <c r="E28" s="27">
        <f>SUM(E29:E33)</f>
        <v>0</v>
      </c>
      <c r="F28" s="46" t="s">
        <v>59</v>
      </c>
      <c r="G28" s="45" t="s">
        <v>59</v>
      </c>
      <c r="H28" s="45" t="s">
        <v>59</v>
      </c>
      <c r="I28" s="31">
        <f>SUM(I29:I33)</f>
        <v>0</v>
      </c>
      <c r="J28" s="46" t="s">
        <v>59</v>
      </c>
      <c r="K28" s="31">
        <f>SUM(K29:K33)</f>
        <v>0</v>
      </c>
      <c r="L28" s="32">
        <f t="shared" si="4"/>
        <v>0</v>
      </c>
    </row>
    <row r="29" spans="1:12" ht="12.75">
      <c r="A29" s="48" t="s">
        <v>54</v>
      </c>
      <c r="B29" s="45"/>
      <c r="C29" s="45"/>
      <c r="D29" s="45"/>
      <c r="E29" s="27">
        <f>C29*D29/1000</f>
        <v>0</v>
      </c>
      <c r="F29" s="46"/>
      <c r="G29" s="45"/>
      <c r="H29" s="45"/>
      <c r="I29" s="31">
        <f>G29*H29/1000</f>
        <v>0</v>
      </c>
      <c r="J29" s="30">
        <f>D29</f>
        <v>0</v>
      </c>
      <c r="K29" s="31">
        <f>J29*G29/1000</f>
        <v>0</v>
      </c>
      <c r="L29" s="32">
        <f t="shared" si="4"/>
        <v>0</v>
      </c>
    </row>
    <row r="30" spans="1:12" ht="12.75">
      <c r="A30" s="48" t="s">
        <v>50</v>
      </c>
      <c r="B30" s="45"/>
      <c r="C30" s="45"/>
      <c r="D30" s="45"/>
      <c r="E30" s="27">
        <f>C30*D30/1000</f>
        <v>0</v>
      </c>
      <c r="F30" s="46"/>
      <c r="G30" s="45"/>
      <c r="H30" s="45"/>
      <c r="I30" s="31">
        <f>G30*H30/1000</f>
        <v>0</v>
      </c>
      <c r="J30" s="30">
        <f>D30</f>
        <v>0</v>
      </c>
      <c r="K30" s="31">
        <f>J30*G30/1000</f>
        <v>0</v>
      </c>
      <c r="L30" s="32">
        <f t="shared" si="4"/>
        <v>0</v>
      </c>
    </row>
    <row r="31" spans="1:12" ht="12.75">
      <c r="A31" s="48" t="s">
        <v>51</v>
      </c>
      <c r="B31" s="45"/>
      <c r="C31" s="45"/>
      <c r="D31" s="45"/>
      <c r="E31" s="27">
        <f>C31*D31/1000</f>
        <v>0</v>
      </c>
      <c r="F31" s="46"/>
      <c r="G31" s="45"/>
      <c r="H31" s="45"/>
      <c r="I31" s="31">
        <f>G31*H31/1000</f>
        <v>0</v>
      </c>
      <c r="J31" s="30">
        <f>D31</f>
        <v>0</v>
      </c>
      <c r="K31" s="31">
        <f>J31*G31/1000</f>
        <v>0</v>
      </c>
      <c r="L31" s="32">
        <f t="shared" si="4"/>
        <v>0</v>
      </c>
    </row>
    <row r="32" spans="1:12" ht="12.75">
      <c r="A32" s="48" t="s">
        <v>52</v>
      </c>
      <c r="B32" s="45"/>
      <c r="C32" s="45"/>
      <c r="D32" s="45"/>
      <c r="E32" s="27">
        <f>C32*D32/1000</f>
        <v>0</v>
      </c>
      <c r="F32" s="46"/>
      <c r="G32" s="45"/>
      <c r="H32" s="45"/>
      <c r="I32" s="31">
        <f>G32*H32/1000</f>
        <v>0</v>
      </c>
      <c r="J32" s="30">
        <f>D32</f>
        <v>0</v>
      </c>
      <c r="K32" s="31">
        <f>J32*G32/1000</f>
        <v>0</v>
      </c>
      <c r="L32" s="32">
        <f t="shared" si="4"/>
        <v>0</v>
      </c>
    </row>
    <row r="33" spans="1:12" ht="12.75">
      <c r="A33" s="49" t="s">
        <v>53</v>
      </c>
      <c r="B33" s="50"/>
      <c r="C33" s="50"/>
      <c r="D33" s="50"/>
      <c r="E33" s="51">
        <f>C33*D33/1000</f>
        <v>0</v>
      </c>
      <c r="F33" s="52"/>
      <c r="G33" s="50"/>
      <c r="H33" s="50"/>
      <c r="I33" s="53">
        <f>G33*H33/1000</f>
        <v>0</v>
      </c>
      <c r="J33" s="54">
        <f>D33</f>
        <v>0</v>
      </c>
      <c r="K33" s="53">
        <f>J33*G33/1000</f>
        <v>0</v>
      </c>
      <c r="L33" s="55">
        <f t="shared" si="4"/>
        <v>0</v>
      </c>
    </row>
    <row r="34" spans="1:12" ht="54" customHeight="1">
      <c r="A34" s="56" t="s">
        <v>62</v>
      </c>
      <c r="B34" s="57" t="s">
        <v>59</v>
      </c>
      <c r="C34" s="57" t="s">
        <v>59</v>
      </c>
      <c r="D34" s="57" t="s">
        <v>59</v>
      </c>
      <c r="E34" s="58">
        <f>E14+E15+E16+E18+E19+E20+E21+E22+E23+E26+E27+E28+E25+E17+E24</f>
        <v>0</v>
      </c>
      <c r="F34" s="59" t="s">
        <v>59</v>
      </c>
      <c r="G34" s="57" t="s">
        <v>59</v>
      </c>
      <c r="H34" s="57" t="s">
        <v>59</v>
      </c>
      <c r="I34" s="60">
        <f>I14+I15+I16+I18+I19+I20+I21+I22+I23+I26+I27+I28+I25+I17+I24</f>
        <v>0</v>
      </c>
      <c r="J34" s="59" t="s">
        <v>59</v>
      </c>
      <c r="K34" s="60">
        <f>K14+K15+K16+K18+K19+K20+K21+K22+K23+K26+K27+K28+K25+K17+K24</f>
        <v>0</v>
      </c>
      <c r="L34" s="61">
        <f t="shared" si="4"/>
        <v>0</v>
      </c>
    </row>
    <row r="40" spans="9:14" ht="12.75">
      <c r="I40" s="182" t="s">
        <v>63</v>
      </c>
      <c r="J40" s="182"/>
      <c r="K40" s="182"/>
      <c r="L40" s="182"/>
      <c r="M40" s="182"/>
      <c r="N40" s="182"/>
    </row>
    <row r="41" spans="1:4" ht="12.75">
      <c r="A41" s="6" t="s">
        <v>18</v>
      </c>
      <c r="B41" s="6"/>
      <c r="C41" s="6"/>
      <c r="D41" s="8" t="str">
        <f>D6</f>
        <v>Басовский с/с</v>
      </c>
    </row>
    <row r="42" spans="1:4" ht="12.75">
      <c r="A42" s="10" t="s">
        <v>20</v>
      </c>
      <c r="D42" s="8" t="str">
        <f>D7</f>
        <v>ЗАО ФХК "Наше Черноземье"</v>
      </c>
    </row>
    <row r="44" spans="1:15" ht="12.75" customHeight="1">
      <c r="A44" s="179"/>
      <c r="B44" s="180" t="s">
        <v>64</v>
      </c>
      <c r="C44" s="180"/>
      <c r="D44" s="180"/>
      <c r="E44" s="180"/>
      <c r="F44" s="180"/>
      <c r="G44" s="180"/>
      <c r="H44" s="180"/>
      <c r="I44" s="181" t="s">
        <v>65</v>
      </c>
      <c r="J44" s="181"/>
      <c r="K44" s="181"/>
      <c r="L44" s="181"/>
      <c r="M44" s="181"/>
      <c r="N44" s="181"/>
      <c r="O44" s="181"/>
    </row>
    <row r="45" spans="1:15" ht="12.75">
      <c r="A45" s="179"/>
      <c r="B45" s="11" t="s">
        <v>66</v>
      </c>
      <c r="C45" s="11" t="s">
        <v>24</v>
      </c>
      <c r="D45" s="11" t="s">
        <v>26</v>
      </c>
      <c r="E45" s="15" t="s">
        <v>27</v>
      </c>
      <c r="F45" s="11" t="s">
        <v>28</v>
      </c>
      <c r="G45" s="15" t="s">
        <v>29</v>
      </c>
      <c r="H45" s="62" t="s">
        <v>30</v>
      </c>
      <c r="I45" s="14" t="s">
        <v>66</v>
      </c>
      <c r="J45" s="11" t="s">
        <v>24</v>
      </c>
      <c r="K45" s="11" t="s">
        <v>26</v>
      </c>
      <c r="L45" s="15" t="s">
        <v>27</v>
      </c>
      <c r="M45" s="15" t="s">
        <v>28</v>
      </c>
      <c r="N45" s="15" t="s">
        <v>29</v>
      </c>
      <c r="O45" s="62" t="s">
        <v>30</v>
      </c>
    </row>
    <row r="46" spans="1:15" ht="12.75">
      <c r="A46" s="179"/>
      <c r="B46" s="16" t="s">
        <v>67</v>
      </c>
      <c r="C46" s="16" t="s">
        <v>32</v>
      </c>
      <c r="D46" s="16" t="s">
        <v>32</v>
      </c>
      <c r="E46" s="19" t="s">
        <v>33</v>
      </c>
      <c r="F46" s="16" t="s">
        <v>34</v>
      </c>
      <c r="G46" s="19" t="s">
        <v>35</v>
      </c>
      <c r="H46" s="63" t="s">
        <v>36</v>
      </c>
      <c r="I46" s="18" t="s">
        <v>67</v>
      </c>
      <c r="J46" s="16" t="s">
        <v>32</v>
      </c>
      <c r="K46" s="16" t="s">
        <v>32</v>
      </c>
      <c r="L46" s="19" t="s">
        <v>33</v>
      </c>
      <c r="M46" s="19" t="s">
        <v>34</v>
      </c>
      <c r="N46" s="19" t="s">
        <v>35</v>
      </c>
      <c r="O46" s="63" t="s">
        <v>36</v>
      </c>
    </row>
    <row r="47" spans="1:15" ht="12.75">
      <c r="A47" s="179"/>
      <c r="B47" s="16" t="s">
        <v>42</v>
      </c>
      <c r="C47" s="16" t="s">
        <v>38</v>
      </c>
      <c r="D47" s="16" t="s">
        <v>38</v>
      </c>
      <c r="E47" s="19" t="s">
        <v>38</v>
      </c>
      <c r="F47" s="16" t="s">
        <v>39</v>
      </c>
      <c r="G47" s="19" t="s">
        <v>40</v>
      </c>
      <c r="H47" s="63" t="s">
        <v>41</v>
      </c>
      <c r="I47" s="18" t="s">
        <v>42</v>
      </c>
      <c r="J47" s="16" t="s">
        <v>38</v>
      </c>
      <c r="K47" s="16" t="s">
        <v>38</v>
      </c>
      <c r="L47" s="19" t="s">
        <v>38</v>
      </c>
      <c r="M47" s="19" t="s">
        <v>39</v>
      </c>
      <c r="N47" s="19" t="s">
        <v>40</v>
      </c>
      <c r="O47" s="63" t="s">
        <v>41</v>
      </c>
    </row>
    <row r="48" spans="1:15" ht="12.75">
      <c r="A48" s="179"/>
      <c r="B48" s="64"/>
      <c r="C48" s="65" t="s">
        <v>42</v>
      </c>
      <c r="D48" s="21" t="s">
        <v>43</v>
      </c>
      <c r="E48" s="20" t="s">
        <v>44</v>
      </c>
      <c r="F48" s="21" t="s">
        <v>43</v>
      </c>
      <c r="G48" s="20" t="s">
        <v>44</v>
      </c>
      <c r="H48" s="66" t="s">
        <v>45</v>
      </c>
      <c r="I48" s="67"/>
      <c r="J48" s="65" t="s">
        <v>42</v>
      </c>
      <c r="K48" s="21" t="s">
        <v>43</v>
      </c>
      <c r="L48" s="20" t="s">
        <v>44</v>
      </c>
      <c r="M48" s="20" t="s">
        <v>43</v>
      </c>
      <c r="N48" s="20" t="s">
        <v>44</v>
      </c>
      <c r="O48" s="66" t="s">
        <v>45</v>
      </c>
    </row>
    <row r="49" spans="1:15" ht="12.75">
      <c r="A49" s="25" t="s">
        <v>46</v>
      </c>
      <c r="B49" s="26"/>
      <c r="C49" s="26"/>
      <c r="D49" s="26"/>
      <c r="E49" s="29">
        <f aca="true" t="shared" si="5" ref="E49:E60">C49*D49/1000</f>
        <v>0</v>
      </c>
      <c r="F49" s="31">
        <f aca="true" t="shared" si="6" ref="F49:F60">H14</f>
        <v>0</v>
      </c>
      <c r="G49" s="31">
        <f aca="true" t="shared" si="7" ref="G49:G60">F49*C49/1000</f>
        <v>0</v>
      </c>
      <c r="H49" s="32">
        <f aca="true" t="shared" si="8" ref="H49:H69">IF(I14=0,0,G49/I14*100)</f>
        <v>0</v>
      </c>
      <c r="I49" s="28"/>
      <c r="J49" s="26"/>
      <c r="K49" s="26"/>
      <c r="L49" s="29">
        <f aca="true" t="shared" si="9" ref="L49:L60">J49*K49/1000</f>
        <v>0</v>
      </c>
      <c r="M49" s="68">
        <f aca="true" t="shared" si="10" ref="M49:M60">D49</f>
        <v>0</v>
      </c>
      <c r="N49" s="31">
        <f aca="true" t="shared" si="11" ref="N49:N60">M49*J49/1000</f>
        <v>0</v>
      </c>
      <c r="O49" s="32">
        <f aca="true" t="shared" si="12" ref="O49:O69">IF(E49=0,0,N49/E49*100)</f>
        <v>0</v>
      </c>
    </row>
    <row r="50" spans="1:15" ht="12.75">
      <c r="A50" s="33" t="s">
        <v>47</v>
      </c>
      <c r="B50" s="34"/>
      <c r="C50" s="34"/>
      <c r="D50" s="34"/>
      <c r="E50" s="31">
        <f t="shared" si="5"/>
        <v>0</v>
      </c>
      <c r="F50" s="31">
        <f t="shared" si="6"/>
        <v>0</v>
      </c>
      <c r="G50" s="31">
        <f t="shared" si="7"/>
        <v>0</v>
      </c>
      <c r="H50" s="32">
        <f t="shared" si="8"/>
        <v>0</v>
      </c>
      <c r="I50" s="35"/>
      <c r="J50" s="34"/>
      <c r="K50" s="34"/>
      <c r="L50" s="31">
        <f t="shared" si="9"/>
        <v>0</v>
      </c>
      <c r="M50" s="68">
        <f t="shared" si="10"/>
        <v>0</v>
      </c>
      <c r="N50" s="31">
        <f t="shared" si="11"/>
        <v>0</v>
      </c>
      <c r="O50" s="32">
        <f t="shared" si="12"/>
        <v>0</v>
      </c>
    </row>
    <row r="51" spans="1:15" ht="12.75">
      <c r="A51" s="33" t="s">
        <v>48</v>
      </c>
      <c r="B51" s="34"/>
      <c r="C51" s="34"/>
      <c r="D51" s="34"/>
      <c r="E51" s="31">
        <f t="shared" si="5"/>
        <v>0</v>
      </c>
      <c r="F51" s="31">
        <f t="shared" si="6"/>
        <v>0</v>
      </c>
      <c r="G51" s="31">
        <f t="shared" si="7"/>
        <v>0</v>
      </c>
      <c r="H51" s="32">
        <f t="shared" si="8"/>
        <v>0</v>
      </c>
      <c r="I51" s="35"/>
      <c r="J51" s="34"/>
      <c r="K51" s="34"/>
      <c r="L51" s="31">
        <f t="shared" si="9"/>
        <v>0</v>
      </c>
      <c r="M51" s="68">
        <f t="shared" si="10"/>
        <v>0</v>
      </c>
      <c r="N51" s="31">
        <f t="shared" si="11"/>
        <v>0</v>
      </c>
      <c r="O51" s="32">
        <f t="shared" si="12"/>
        <v>0</v>
      </c>
    </row>
    <row r="52" spans="1:15" ht="12.75">
      <c r="A52" s="33" t="s">
        <v>49</v>
      </c>
      <c r="B52" s="34"/>
      <c r="C52" s="34"/>
      <c r="D52" s="34"/>
      <c r="E52" s="31">
        <f t="shared" si="5"/>
        <v>0</v>
      </c>
      <c r="F52" s="31">
        <f t="shared" si="6"/>
        <v>0</v>
      </c>
      <c r="G52" s="31">
        <f t="shared" si="7"/>
        <v>0</v>
      </c>
      <c r="H52" s="32">
        <f t="shared" si="8"/>
        <v>0</v>
      </c>
      <c r="I52" s="35"/>
      <c r="J52" s="34"/>
      <c r="K52" s="34"/>
      <c r="L52" s="31">
        <f t="shared" si="9"/>
        <v>0</v>
      </c>
      <c r="M52" s="68">
        <f t="shared" si="10"/>
        <v>0</v>
      </c>
      <c r="N52" s="31">
        <f t="shared" si="11"/>
        <v>0</v>
      </c>
      <c r="O52" s="32">
        <f t="shared" si="12"/>
        <v>0</v>
      </c>
    </row>
    <row r="53" spans="1:15" ht="12.75">
      <c r="A53" s="33" t="s">
        <v>50</v>
      </c>
      <c r="B53" s="34"/>
      <c r="C53" s="34"/>
      <c r="D53" s="34"/>
      <c r="E53" s="31">
        <f t="shared" si="5"/>
        <v>0</v>
      </c>
      <c r="F53" s="31">
        <f t="shared" si="6"/>
        <v>0</v>
      </c>
      <c r="G53" s="31">
        <f t="shared" si="7"/>
        <v>0</v>
      </c>
      <c r="H53" s="32">
        <f t="shared" si="8"/>
        <v>0</v>
      </c>
      <c r="I53" s="35"/>
      <c r="J53" s="34"/>
      <c r="K53" s="34"/>
      <c r="L53" s="31">
        <f t="shared" si="9"/>
        <v>0</v>
      </c>
      <c r="M53" s="68">
        <f t="shared" si="10"/>
        <v>0</v>
      </c>
      <c r="N53" s="31">
        <f t="shared" si="11"/>
        <v>0</v>
      </c>
      <c r="O53" s="32">
        <f t="shared" si="12"/>
        <v>0</v>
      </c>
    </row>
    <row r="54" spans="1:15" ht="12.75">
      <c r="A54" s="33" t="s">
        <v>51</v>
      </c>
      <c r="B54" s="34"/>
      <c r="C54" s="34"/>
      <c r="D54" s="34"/>
      <c r="E54" s="31">
        <f t="shared" si="5"/>
        <v>0</v>
      </c>
      <c r="F54" s="31">
        <f t="shared" si="6"/>
        <v>0</v>
      </c>
      <c r="G54" s="31">
        <f t="shared" si="7"/>
        <v>0</v>
      </c>
      <c r="H54" s="32">
        <f t="shared" si="8"/>
        <v>0</v>
      </c>
      <c r="I54" s="35"/>
      <c r="J54" s="34"/>
      <c r="K54" s="34"/>
      <c r="L54" s="31">
        <f t="shared" si="9"/>
        <v>0</v>
      </c>
      <c r="M54" s="68">
        <f t="shared" si="10"/>
        <v>0</v>
      </c>
      <c r="N54" s="31">
        <f t="shared" si="11"/>
        <v>0</v>
      </c>
      <c r="O54" s="32">
        <f t="shared" si="12"/>
        <v>0</v>
      </c>
    </row>
    <row r="55" spans="1:15" ht="12.75">
      <c r="A55" s="33" t="s">
        <v>52</v>
      </c>
      <c r="B55" s="34"/>
      <c r="C55" s="34"/>
      <c r="D55" s="34"/>
      <c r="E55" s="31">
        <f t="shared" si="5"/>
        <v>0</v>
      </c>
      <c r="F55" s="31">
        <f t="shared" si="6"/>
        <v>0</v>
      </c>
      <c r="G55" s="31">
        <f t="shared" si="7"/>
        <v>0</v>
      </c>
      <c r="H55" s="32">
        <f t="shared" si="8"/>
        <v>0</v>
      </c>
      <c r="I55" s="35"/>
      <c r="J55" s="34"/>
      <c r="K55" s="34"/>
      <c r="L55" s="31">
        <f t="shared" si="9"/>
        <v>0</v>
      </c>
      <c r="M55" s="68">
        <f t="shared" si="10"/>
        <v>0</v>
      </c>
      <c r="N55" s="31">
        <f t="shared" si="11"/>
        <v>0</v>
      </c>
      <c r="O55" s="32">
        <f t="shared" si="12"/>
        <v>0</v>
      </c>
    </row>
    <row r="56" spans="1:15" ht="12.75">
      <c r="A56" s="33" t="s">
        <v>53</v>
      </c>
      <c r="B56" s="34"/>
      <c r="C56" s="34"/>
      <c r="D56" s="34"/>
      <c r="E56" s="31">
        <f t="shared" si="5"/>
        <v>0</v>
      </c>
      <c r="F56" s="31">
        <f t="shared" si="6"/>
        <v>0</v>
      </c>
      <c r="G56" s="31">
        <f t="shared" si="7"/>
        <v>0</v>
      </c>
      <c r="H56" s="32">
        <f t="shared" si="8"/>
        <v>0</v>
      </c>
      <c r="I56" s="35"/>
      <c r="J56" s="34"/>
      <c r="K56" s="34"/>
      <c r="L56" s="31">
        <f t="shared" si="9"/>
        <v>0</v>
      </c>
      <c r="M56" s="68">
        <f t="shared" si="10"/>
        <v>0</v>
      </c>
      <c r="N56" s="31">
        <f t="shared" si="11"/>
        <v>0</v>
      </c>
      <c r="O56" s="32">
        <f t="shared" si="12"/>
        <v>0</v>
      </c>
    </row>
    <row r="57" spans="1:15" ht="12.75">
      <c r="A57" s="33" t="s">
        <v>54</v>
      </c>
      <c r="B57" s="34"/>
      <c r="C57" s="34"/>
      <c r="D57" s="34"/>
      <c r="E57" s="31">
        <f t="shared" si="5"/>
        <v>0</v>
      </c>
      <c r="F57" s="31">
        <f t="shared" si="6"/>
        <v>0</v>
      </c>
      <c r="G57" s="31">
        <f t="shared" si="7"/>
        <v>0</v>
      </c>
      <c r="H57" s="32">
        <f t="shared" si="8"/>
        <v>0</v>
      </c>
      <c r="I57" s="35"/>
      <c r="J57" s="34"/>
      <c r="K57" s="34"/>
      <c r="L57" s="31">
        <f t="shared" si="9"/>
        <v>0</v>
      </c>
      <c r="M57" s="68">
        <f t="shared" si="10"/>
        <v>0</v>
      </c>
      <c r="N57" s="31">
        <f t="shared" si="11"/>
        <v>0</v>
      </c>
      <c r="O57" s="32">
        <f t="shared" si="12"/>
        <v>0</v>
      </c>
    </row>
    <row r="58" spans="1:15" ht="12.75">
      <c r="A58" s="33" t="s">
        <v>55</v>
      </c>
      <c r="B58" s="34"/>
      <c r="C58" s="34"/>
      <c r="D58" s="34"/>
      <c r="E58" s="31">
        <f t="shared" si="5"/>
        <v>0</v>
      </c>
      <c r="F58" s="31">
        <f t="shared" si="6"/>
        <v>0</v>
      </c>
      <c r="G58" s="31">
        <f t="shared" si="7"/>
        <v>0</v>
      </c>
      <c r="H58" s="32">
        <f t="shared" si="8"/>
        <v>0</v>
      </c>
      <c r="I58" s="35"/>
      <c r="J58" s="34"/>
      <c r="K58" s="34"/>
      <c r="L58" s="31">
        <f t="shared" si="9"/>
        <v>0</v>
      </c>
      <c r="M58" s="68">
        <f t="shared" si="10"/>
        <v>0</v>
      </c>
      <c r="N58" s="31">
        <f t="shared" si="11"/>
        <v>0</v>
      </c>
      <c r="O58" s="32">
        <f t="shared" si="12"/>
        <v>0</v>
      </c>
    </row>
    <row r="59" spans="1:15" ht="12.75">
      <c r="A59" s="33" t="s">
        <v>56</v>
      </c>
      <c r="B59" s="36"/>
      <c r="C59" s="36"/>
      <c r="D59" s="36"/>
      <c r="E59" s="31">
        <f t="shared" si="5"/>
        <v>0</v>
      </c>
      <c r="F59" s="31">
        <f t="shared" si="6"/>
        <v>0</v>
      </c>
      <c r="G59" s="31">
        <f t="shared" si="7"/>
        <v>0</v>
      </c>
      <c r="H59" s="32">
        <f t="shared" si="8"/>
        <v>0</v>
      </c>
      <c r="I59" s="37"/>
      <c r="J59" s="36"/>
      <c r="K59" s="36"/>
      <c r="L59" s="31">
        <f t="shared" si="9"/>
        <v>0</v>
      </c>
      <c r="M59" s="68">
        <f t="shared" si="10"/>
        <v>0</v>
      </c>
      <c r="N59" s="31">
        <f t="shared" si="11"/>
        <v>0</v>
      </c>
      <c r="O59" s="32">
        <f t="shared" si="12"/>
        <v>0</v>
      </c>
    </row>
    <row r="60" spans="1:15" ht="12.75">
      <c r="A60" s="33" t="s">
        <v>57</v>
      </c>
      <c r="B60" s="36"/>
      <c r="C60" s="36"/>
      <c r="D60" s="36"/>
      <c r="E60" s="31">
        <f t="shared" si="5"/>
        <v>0</v>
      </c>
      <c r="F60" s="31">
        <f t="shared" si="6"/>
        <v>0</v>
      </c>
      <c r="G60" s="31">
        <f t="shared" si="7"/>
        <v>0</v>
      </c>
      <c r="H60" s="32">
        <f t="shared" si="8"/>
        <v>0</v>
      </c>
      <c r="I60" s="37"/>
      <c r="J60" s="36"/>
      <c r="K60" s="36"/>
      <c r="L60" s="31">
        <f t="shared" si="9"/>
        <v>0</v>
      </c>
      <c r="M60" s="68">
        <f t="shared" si="10"/>
        <v>0</v>
      </c>
      <c r="N60" s="31">
        <f t="shared" si="11"/>
        <v>0</v>
      </c>
      <c r="O60" s="32">
        <f t="shared" si="12"/>
        <v>0</v>
      </c>
    </row>
    <row r="61" spans="1:15" ht="25.5">
      <c r="A61" s="38" t="s">
        <v>58</v>
      </c>
      <c r="B61" s="39" t="s">
        <v>59</v>
      </c>
      <c r="C61" s="39" t="s">
        <v>59</v>
      </c>
      <c r="D61" s="39" t="s">
        <v>59</v>
      </c>
      <c r="E61" s="42"/>
      <c r="F61" s="39" t="s">
        <v>59</v>
      </c>
      <c r="G61" s="42"/>
      <c r="H61" s="32">
        <f t="shared" si="8"/>
        <v>0</v>
      </c>
      <c r="I61" s="43" t="s">
        <v>59</v>
      </c>
      <c r="J61" s="39" t="s">
        <v>59</v>
      </c>
      <c r="K61" s="39" t="s">
        <v>59</v>
      </c>
      <c r="L61" s="42"/>
      <c r="M61" s="69" t="s">
        <v>59</v>
      </c>
      <c r="N61" s="42"/>
      <c r="O61" s="32">
        <f t="shared" si="12"/>
        <v>0</v>
      </c>
    </row>
    <row r="62" spans="1:15" ht="37.5" customHeight="1">
      <c r="A62" s="44" t="s">
        <v>68</v>
      </c>
      <c r="B62" s="45" t="s">
        <v>59</v>
      </c>
      <c r="C62" s="45" t="s">
        <v>59</v>
      </c>
      <c r="D62" s="45" t="s">
        <v>59</v>
      </c>
      <c r="E62" s="42"/>
      <c r="F62" s="45" t="s">
        <v>59</v>
      </c>
      <c r="G62" s="42"/>
      <c r="H62" s="32">
        <f t="shared" si="8"/>
        <v>0</v>
      </c>
      <c r="I62" s="46" t="s">
        <v>59</v>
      </c>
      <c r="J62" s="45" t="s">
        <v>59</v>
      </c>
      <c r="K62" s="45" t="s">
        <v>59</v>
      </c>
      <c r="L62" s="42"/>
      <c r="M62" s="70" t="s">
        <v>59</v>
      </c>
      <c r="N62" s="42"/>
      <c r="O62" s="32">
        <f t="shared" si="12"/>
        <v>0</v>
      </c>
    </row>
    <row r="63" spans="1:15" ht="38.25" customHeight="1">
      <c r="A63" s="44" t="s">
        <v>69</v>
      </c>
      <c r="B63" s="45" t="s">
        <v>59</v>
      </c>
      <c r="C63" s="45" t="s">
        <v>59</v>
      </c>
      <c r="D63" s="45" t="s">
        <v>59</v>
      </c>
      <c r="E63" s="31">
        <f>SUM(E64:E68)</f>
        <v>0</v>
      </c>
      <c r="F63" s="45" t="s">
        <v>59</v>
      </c>
      <c r="G63" s="31">
        <f>SUM(G64:G68)</f>
        <v>0</v>
      </c>
      <c r="H63" s="32">
        <f t="shared" si="8"/>
        <v>0</v>
      </c>
      <c r="I63" s="46" t="s">
        <v>59</v>
      </c>
      <c r="J63" s="45" t="s">
        <v>59</v>
      </c>
      <c r="K63" s="45" t="s">
        <v>59</v>
      </c>
      <c r="L63" s="31">
        <f>SUM(L64:L68)</f>
        <v>0</v>
      </c>
      <c r="M63" s="70" t="s">
        <v>59</v>
      </c>
      <c r="N63" s="31">
        <f>SUM(N64:N68)</f>
        <v>0</v>
      </c>
      <c r="O63" s="32">
        <f t="shared" si="12"/>
        <v>0</v>
      </c>
    </row>
    <row r="64" spans="1:15" ht="12.75">
      <c r="A64" s="48" t="s">
        <v>54</v>
      </c>
      <c r="B64" s="45"/>
      <c r="C64" s="45"/>
      <c r="D64" s="45"/>
      <c r="E64" s="31">
        <f>C64*D64/1000</f>
        <v>0</v>
      </c>
      <c r="F64" s="31">
        <f>H29</f>
        <v>0</v>
      </c>
      <c r="G64" s="31">
        <f>F64*C64/1000</f>
        <v>0</v>
      </c>
      <c r="H64" s="32">
        <f t="shared" si="8"/>
        <v>0</v>
      </c>
      <c r="I64" s="46"/>
      <c r="J64" s="45"/>
      <c r="K64" s="45"/>
      <c r="L64" s="31">
        <f>J64*K64/1000</f>
        <v>0</v>
      </c>
      <c r="M64" s="68">
        <f>D64</f>
        <v>0</v>
      </c>
      <c r="N64" s="31">
        <f>M64*J64/1000</f>
        <v>0</v>
      </c>
      <c r="O64" s="32">
        <f t="shared" si="12"/>
        <v>0</v>
      </c>
    </row>
    <row r="65" spans="1:15" ht="12.75">
      <c r="A65" s="48" t="s">
        <v>50</v>
      </c>
      <c r="B65" s="45"/>
      <c r="C65" s="45"/>
      <c r="D65" s="45"/>
      <c r="E65" s="31">
        <f>C65*D65/1000</f>
        <v>0</v>
      </c>
      <c r="F65" s="31">
        <f>H30</f>
        <v>0</v>
      </c>
      <c r="G65" s="31">
        <f>F65*C65/1000</f>
        <v>0</v>
      </c>
      <c r="H65" s="32">
        <f t="shared" si="8"/>
        <v>0</v>
      </c>
      <c r="I65" s="46"/>
      <c r="J65" s="45"/>
      <c r="K65" s="45"/>
      <c r="L65" s="31">
        <f>J65*K65/1000</f>
        <v>0</v>
      </c>
      <c r="M65" s="68">
        <f>D65</f>
        <v>0</v>
      </c>
      <c r="N65" s="31">
        <f>M65*J65/1000</f>
        <v>0</v>
      </c>
      <c r="O65" s="32">
        <f t="shared" si="12"/>
        <v>0</v>
      </c>
    </row>
    <row r="66" spans="1:15" ht="12.75">
      <c r="A66" s="48" t="s">
        <v>51</v>
      </c>
      <c r="B66" s="45"/>
      <c r="C66" s="45"/>
      <c r="D66" s="45"/>
      <c r="E66" s="31">
        <f>C66*D66/1000</f>
        <v>0</v>
      </c>
      <c r="F66" s="31">
        <f>H31</f>
        <v>0</v>
      </c>
      <c r="G66" s="31">
        <f>F66*C66/1000</f>
        <v>0</v>
      </c>
      <c r="H66" s="32">
        <f t="shared" si="8"/>
        <v>0</v>
      </c>
      <c r="I66" s="46"/>
      <c r="J66" s="45"/>
      <c r="K66" s="45"/>
      <c r="L66" s="31">
        <f>J66*K66/1000</f>
        <v>0</v>
      </c>
      <c r="M66" s="68">
        <f>D66</f>
        <v>0</v>
      </c>
      <c r="N66" s="31">
        <f>M66*J66/1000</f>
        <v>0</v>
      </c>
      <c r="O66" s="32">
        <f t="shared" si="12"/>
        <v>0</v>
      </c>
    </row>
    <row r="67" spans="1:15" ht="12.75">
      <c r="A67" s="48" t="s">
        <v>52</v>
      </c>
      <c r="B67" s="45"/>
      <c r="C67" s="45"/>
      <c r="D67" s="45"/>
      <c r="E67" s="31">
        <f>C67*D67/1000</f>
        <v>0</v>
      </c>
      <c r="F67" s="31">
        <f>H32</f>
        <v>0</v>
      </c>
      <c r="G67" s="31">
        <f>F67*C67/1000</f>
        <v>0</v>
      </c>
      <c r="H67" s="32">
        <f t="shared" si="8"/>
        <v>0</v>
      </c>
      <c r="I67" s="46"/>
      <c r="J67" s="45"/>
      <c r="K67" s="45"/>
      <c r="L67" s="31">
        <f>J67*K67/1000</f>
        <v>0</v>
      </c>
      <c r="M67" s="68">
        <f>D67</f>
        <v>0</v>
      </c>
      <c r="N67" s="31">
        <f>M67*J67/1000</f>
        <v>0</v>
      </c>
      <c r="O67" s="32">
        <f t="shared" si="12"/>
        <v>0</v>
      </c>
    </row>
    <row r="68" spans="1:15" ht="12.75">
      <c r="A68" s="49" t="s">
        <v>53</v>
      </c>
      <c r="B68" s="50"/>
      <c r="C68" s="50"/>
      <c r="D68" s="50"/>
      <c r="E68" s="53">
        <f>C68*D68/1000</f>
        <v>0</v>
      </c>
      <c r="F68" s="31">
        <f>H33</f>
        <v>0</v>
      </c>
      <c r="G68" s="53">
        <f>F68*C68/1000</f>
        <v>0</v>
      </c>
      <c r="H68" s="55">
        <f t="shared" si="8"/>
        <v>0</v>
      </c>
      <c r="I68" s="52"/>
      <c r="J68" s="50"/>
      <c r="K68" s="50"/>
      <c r="L68" s="53">
        <f>J68*K68/1000</f>
        <v>0</v>
      </c>
      <c r="M68" s="68">
        <f>D68</f>
        <v>0</v>
      </c>
      <c r="N68" s="53">
        <f>M68*J68/1000</f>
        <v>0</v>
      </c>
      <c r="O68" s="55">
        <f t="shared" si="12"/>
        <v>0</v>
      </c>
    </row>
    <row r="69" spans="1:15" ht="54.75" customHeight="1">
      <c r="A69" s="56" t="s">
        <v>70</v>
      </c>
      <c r="B69" s="57" t="s">
        <v>59</v>
      </c>
      <c r="C69" s="57" t="s">
        <v>59</v>
      </c>
      <c r="D69" s="57" t="s">
        <v>59</v>
      </c>
      <c r="E69" s="60">
        <f>E49+E50+E51+E53+E54+E55+E56+E57+E58+E61+E62+E63+E52+E60+E59</f>
        <v>0</v>
      </c>
      <c r="F69" s="57" t="s">
        <v>59</v>
      </c>
      <c r="G69" s="60">
        <f>G49+G50+G51+G53+G54+G55+G56+G57+G58+G61+G62+G63+G52+G60+G59</f>
        <v>0</v>
      </c>
      <c r="H69" s="61">
        <f t="shared" si="8"/>
        <v>0</v>
      </c>
      <c r="I69" s="59" t="s">
        <v>59</v>
      </c>
      <c r="J69" s="57" t="s">
        <v>59</v>
      </c>
      <c r="K69" s="57" t="s">
        <v>59</v>
      </c>
      <c r="L69" s="60">
        <f>L49+L50+L51+L53+L54+L55+L56+L57+L58+L61+L62+L63+L52+L60+L59</f>
        <v>0</v>
      </c>
      <c r="M69" s="71" t="s">
        <v>59</v>
      </c>
      <c r="N69" s="60">
        <f>N49+N50+N51+N53+N54+N55+N56+N57+N58+N61+N62+N63+N52+N60+N59</f>
        <v>0</v>
      </c>
      <c r="O69" s="61">
        <f t="shared" si="12"/>
        <v>0</v>
      </c>
    </row>
    <row r="70" spans="1:13" ht="15" customHeight="1">
      <c r="A70" s="72"/>
      <c r="B70" s="9"/>
      <c r="C70" s="9"/>
      <c r="D70" s="73"/>
      <c r="E70" s="9"/>
      <c r="F70" s="73"/>
      <c r="G70" s="73"/>
      <c r="H70" s="9"/>
      <c r="I70" s="9"/>
      <c r="J70" s="73"/>
      <c r="K70" s="9"/>
      <c r="L70" s="73"/>
      <c r="M70" s="73"/>
    </row>
    <row r="71" spans="1:13" ht="15" customHeight="1">
      <c r="A71" s="74"/>
      <c r="B71" s="9"/>
      <c r="C71" s="9"/>
      <c r="D71" s="73"/>
      <c r="E71" s="9"/>
      <c r="F71" s="73"/>
      <c r="G71" s="73"/>
      <c r="H71" s="9"/>
      <c r="I71" s="9"/>
      <c r="J71" s="73"/>
      <c r="K71" s="9"/>
      <c r="L71" s="73"/>
      <c r="M71" s="73"/>
    </row>
    <row r="74" spans="3:8" ht="12.75">
      <c r="C74" s="182" t="s">
        <v>63</v>
      </c>
      <c r="D74" s="182"/>
      <c r="E74" s="182"/>
      <c r="F74" s="182"/>
      <c r="G74" s="182"/>
      <c r="H74" s="182"/>
    </row>
    <row r="76" spans="1:9" ht="12.75">
      <c r="A76" s="6" t="s">
        <v>18</v>
      </c>
      <c r="D76" s="8" t="str">
        <f>D6</f>
        <v>Басовский с/с</v>
      </c>
      <c r="E76" s="8"/>
      <c r="F76" s="75"/>
      <c r="G76" s="75"/>
      <c r="H76" s="75"/>
      <c r="I76" s="75"/>
    </row>
    <row r="77" spans="1:10" ht="12.75">
      <c r="A77" s="10" t="s">
        <v>20</v>
      </c>
      <c r="D77" s="8" t="str">
        <f>D7</f>
        <v>ЗАО ФХК "Наше Черноземье"</v>
      </c>
      <c r="I77" s="73"/>
      <c r="J77" s="73"/>
    </row>
    <row r="78" spans="1:10" ht="12.75">
      <c r="A78" s="10"/>
      <c r="I78" s="73"/>
      <c r="J78" s="73"/>
    </row>
    <row r="79" spans="1:10" ht="12.75" customHeight="1">
      <c r="A79" s="179"/>
      <c r="B79" s="180" t="s">
        <v>71</v>
      </c>
      <c r="C79" s="180"/>
      <c r="D79" s="180"/>
      <c r="E79" s="180"/>
      <c r="F79" s="180"/>
      <c r="G79" s="180"/>
      <c r="H79" s="180"/>
      <c r="I79" s="73"/>
      <c r="J79" s="73"/>
    </row>
    <row r="80" spans="1:10" ht="12.75">
      <c r="A80" s="179"/>
      <c r="B80" s="11" t="s">
        <v>66</v>
      </c>
      <c r="C80" s="11" t="s">
        <v>24</v>
      </c>
      <c r="D80" s="11" t="s">
        <v>26</v>
      </c>
      <c r="E80" s="15" t="s">
        <v>27</v>
      </c>
      <c r="F80" s="11" t="s">
        <v>28</v>
      </c>
      <c r="G80" s="15" t="s">
        <v>29</v>
      </c>
      <c r="H80" s="62" t="s">
        <v>30</v>
      </c>
      <c r="I80" s="73"/>
      <c r="J80" s="73"/>
    </row>
    <row r="81" spans="1:10" ht="12.75">
      <c r="A81" s="179"/>
      <c r="B81" s="16" t="s">
        <v>67</v>
      </c>
      <c r="C81" s="16" t="s">
        <v>32</v>
      </c>
      <c r="D81" s="16" t="s">
        <v>32</v>
      </c>
      <c r="E81" s="19" t="s">
        <v>33</v>
      </c>
      <c r="F81" s="16" t="s">
        <v>34</v>
      </c>
      <c r="G81" s="19" t="s">
        <v>35</v>
      </c>
      <c r="H81" s="63" t="s">
        <v>36</v>
      </c>
      <c r="I81" s="73"/>
      <c r="J81" s="73"/>
    </row>
    <row r="82" spans="1:10" ht="12.75">
      <c r="A82" s="179"/>
      <c r="B82" s="16" t="s">
        <v>42</v>
      </c>
      <c r="C82" s="16" t="s">
        <v>38</v>
      </c>
      <c r="D82" s="16" t="s">
        <v>38</v>
      </c>
      <c r="E82" s="19" t="s">
        <v>38</v>
      </c>
      <c r="F82" s="16" t="s">
        <v>39</v>
      </c>
      <c r="G82" s="19" t="s">
        <v>40</v>
      </c>
      <c r="H82" s="63" t="s">
        <v>41</v>
      </c>
      <c r="I82" s="73"/>
      <c r="J82" s="73"/>
    </row>
    <row r="83" spans="1:10" ht="12.75">
      <c r="A83" s="179"/>
      <c r="B83" s="64"/>
      <c r="C83" s="65" t="s">
        <v>42</v>
      </c>
      <c r="D83" s="21" t="s">
        <v>43</v>
      </c>
      <c r="E83" s="20" t="s">
        <v>44</v>
      </c>
      <c r="F83" s="21" t="s">
        <v>43</v>
      </c>
      <c r="G83" s="20" t="s">
        <v>44</v>
      </c>
      <c r="H83" s="66" t="s">
        <v>45</v>
      </c>
      <c r="I83" s="73"/>
      <c r="J83" s="73"/>
    </row>
    <row r="84" spans="1:10" ht="12.75">
      <c r="A84" s="25" t="s">
        <v>46</v>
      </c>
      <c r="B84" s="26"/>
      <c r="C84" s="26"/>
      <c r="D84" s="26"/>
      <c r="E84" s="29">
        <f>C84*D84/1000</f>
        <v>0</v>
      </c>
      <c r="F84" s="31">
        <f>K49</f>
        <v>0</v>
      </c>
      <c r="G84" s="31">
        <f>F84*C84/1000</f>
        <v>0</v>
      </c>
      <c r="H84" s="32">
        <f>IF(L49=0,0,G84/L49*100)</f>
        <v>0</v>
      </c>
      <c r="I84" s="73"/>
      <c r="J84" s="73"/>
    </row>
    <row r="85" spans="1:10" ht="12.75">
      <c r="A85" s="33" t="s">
        <v>47</v>
      </c>
      <c r="B85" s="34"/>
      <c r="C85" s="34"/>
      <c r="D85" s="34"/>
      <c r="E85" s="31">
        <f>C85*D85/1000</f>
        <v>0</v>
      </c>
      <c r="F85" s="31">
        <f>K50</f>
        <v>0</v>
      </c>
      <c r="G85" s="31">
        <f>F85*C85/1000</f>
        <v>0</v>
      </c>
      <c r="H85" s="32">
        <f>IF(L50=0,0,G85/L50*100)</f>
        <v>0</v>
      </c>
      <c r="I85" s="73"/>
      <c r="J85" s="73"/>
    </row>
    <row r="86" spans="1:10" ht="12.75">
      <c r="A86" s="33" t="s">
        <v>48</v>
      </c>
      <c r="B86" s="34"/>
      <c r="C86" s="34"/>
      <c r="D86" s="34"/>
      <c r="E86" s="31">
        <f>C86*D86/1000</f>
        <v>0</v>
      </c>
      <c r="F86" s="31">
        <f>K51</f>
        <v>0</v>
      </c>
      <c r="G86" s="31">
        <f>F86*C86/1000</f>
        <v>0</v>
      </c>
      <c r="H86" s="32">
        <f>IF(L51=0,0,G86/L51*100)</f>
        <v>0</v>
      </c>
      <c r="I86" s="73"/>
      <c r="J86" s="73"/>
    </row>
    <row r="87" spans="1:10" ht="12.75">
      <c r="A87" s="33" t="s">
        <v>49</v>
      </c>
      <c r="B87" s="34"/>
      <c r="C87" s="34"/>
      <c r="D87" s="34"/>
      <c r="E87" s="31"/>
      <c r="F87" s="31"/>
      <c r="G87" s="31"/>
      <c r="H87" s="32"/>
      <c r="I87" s="73"/>
      <c r="J87" s="73"/>
    </row>
    <row r="88" spans="1:10" ht="12.75">
      <c r="A88" s="33" t="s">
        <v>50</v>
      </c>
      <c r="B88" s="34"/>
      <c r="C88" s="34"/>
      <c r="D88" s="34"/>
      <c r="E88" s="31">
        <f aca="true" t="shared" si="13" ref="E88:E95">C88*D88/1000</f>
        <v>0</v>
      </c>
      <c r="F88" s="31">
        <f aca="true" t="shared" si="14" ref="F88:F95">K53</f>
        <v>0</v>
      </c>
      <c r="G88" s="31">
        <f aca="true" t="shared" si="15" ref="G88:G95">F88*C88/1000</f>
        <v>0</v>
      </c>
      <c r="H88" s="32">
        <f aca="true" t="shared" si="16" ref="H88:H104">IF(L53=0,0,G88/L53*100)</f>
        <v>0</v>
      </c>
      <c r="I88" s="73"/>
      <c r="J88" s="73"/>
    </row>
    <row r="89" spans="1:10" ht="12.75">
      <c r="A89" s="33" t="s">
        <v>51</v>
      </c>
      <c r="B89" s="34"/>
      <c r="C89" s="34"/>
      <c r="D89" s="34"/>
      <c r="E89" s="31">
        <f t="shared" si="13"/>
        <v>0</v>
      </c>
      <c r="F89" s="31">
        <f t="shared" si="14"/>
        <v>0</v>
      </c>
      <c r="G89" s="31">
        <f t="shared" si="15"/>
        <v>0</v>
      </c>
      <c r="H89" s="32">
        <f t="shared" si="16"/>
        <v>0</v>
      </c>
      <c r="I89" s="73"/>
      <c r="J89" s="73"/>
    </row>
    <row r="90" spans="1:10" ht="12.75">
      <c r="A90" s="33" t="s">
        <v>52</v>
      </c>
      <c r="B90" s="34"/>
      <c r="C90" s="34"/>
      <c r="D90" s="34"/>
      <c r="E90" s="31">
        <f t="shared" si="13"/>
        <v>0</v>
      </c>
      <c r="F90" s="31">
        <f t="shared" si="14"/>
        <v>0</v>
      </c>
      <c r="G90" s="31">
        <f t="shared" si="15"/>
        <v>0</v>
      </c>
      <c r="H90" s="32">
        <f t="shared" si="16"/>
        <v>0</v>
      </c>
      <c r="I90" s="73"/>
      <c r="J90" s="73"/>
    </row>
    <row r="91" spans="1:10" ht="12.75">
      <c r="A91" s="33" t="s">
        <v>53</v>
      </c>
      <c r="B91" s="34"/>
      <c r="C91" s="34"/>
      <c r="D91" s="34"/>
      <c r="E91" s="31">
        <f t="shared" si="13"/>
        <v>0</v>
      </c>
      <c r="F91" s="31">
        <f t="shared" si="14"/>
        <v>0</v>
      </c>
      <c r="G91" s="31">
        <f t="shared" si="15"/>
        <v>0</v>
      </c>
      <c r="H91" s="32">
        <f t="shared" si="16"/>
        <v>0</v>
      </c>
      <c r="I91" s="73"/>
      <c r="J91" s="73"/>
    </row>
    <row r="92" spans="1:10" ht="12.75">
      <c r="A92" s="33" t="s">
        <v>54</v>
      </c>
      <c r="B92" s="34"/>
      <c r="C92" s="34"/>
      <c r="D92" s="34"/>
      <c r="E92" s="31">
        <f t="shared" si="13"/>
        <v>0</v>
      </c>
      <c r="F92" s="31">
        <f t="shared" si="14"/>
        <v>0</v>
      </c>
      <c r="G92" s="31">
        <f t="shared" si="15"/>
        <v>0</v>
      </c>
      <c r="H92" s="32">
        <f t="shared" si="16"/>
        <v>0</v>
      </c>
      <c r="I92" s="73"/>
      <c r="J92" s="73"/>
    </row>
    <row r="93" spans="1:10" ht="12.75">
      <c r="A93" s="33" t="s">
        <v>55</v>
      </c>
      <c r="B93" s="34"/>
      <c r="C93" s="34"/>
      <c r="D93" s="34"/>
      <c r="E93" s="31">
        <f t="shared" si="13"/>
        <v>0</v>
      </c>
      <c r="F93" s="31">
        <f t="shared" si="14"/>
        <v>0</v>
      </c>
      <c r="G93" s="31">
        <f t="shared" si="15"/>
        <v>0</v>
      </c>
      <c r="H93" s="32">
        <f t="shared" si="16"/>
        <v>0</v>
      </c>
      <c r="I93" s="73"/>
      <c r="J93" s="73"/>
    </row>
    <row r="94" spans="1:10" ht="12.75">
      <c r="A94" s="33" t="s">
        <v>56</v>
      </c>
      <c r="B94" s="36"/>
      <c r="C94" s="36"/>
      <c r="D94" s="36"/>
      <c r="E94" s="31">
        <f t="shared" si="13"/>
        <v>0</v>
      </c>
      <c r="F94" s="31">
        <f t="shared" si="14"/>
        <v>0</v>
      </c>
      <c r="G94" s="31">
        <f t="shared" si="15"/>
        <v>0</v>
      </c>
      <c r="H94" s="32">
        <f t="shared" si="16"/>
        <v>0</v>
      </c>
      <c r="I94" s="73"/>
      <c r="J94" s="73"/>
    </row>
    <row r="95" spans="1:10" ht="12.75">
      <c r="A95" s="33" t="s">
        <v>57</v>
      </c>
      <c r="B95" s="36"/>
      <c r="C95" s="36"/>
      <c r="D95" s="36"/>
      <c r="E95" s="31">
        <f t="shared" si="13"/>
        <v>0</v>
      </c>
      <c r="F95" s="31">
        <f t="shared" si="14"/>
        <v>0</v>
      </c>
      <c r="G95" s="31">
        <f t="shared" si="15"/>
        <v>0</v>
      </c>
      <c r="H95" s="32">
        <f t="shared" si="16"/>
        <v>0</v>
      </c>
      <c r="I95" s="73"/>
      <c r="J95" s="73"/>
    </row>
    <row r="96" spans="1:10" ht="25.5">
      <c r="A96" s="38" t="s">
        <v>58</v>
      </c>
      <c r="B96" s="39" t="s">
        <v>59</v>
      </c>
      <c r="C96" s="39" t="s">
        <v>59</v>
      </c>
      <c r="D96" s="39" t="s">
        <v>59</v>
      </c>
      <c r="E96" s="42"/>
      <c r="F96" s="39" t="s">
        <v>59</v>
      </c>
      <c r="G96" s="42"/>
      <c r="H96" s="32">
        <f t="shared" si="16"/>
        <v>0</v>
      </c>
      <c r="I96" s="73"/>
      <c r="J96" s="73"/>
    </row>
    <row r="97" spans="1:10" ht="36">
      <c r="A97" s="44" t="s">
        <v>68</v>
      </c>
      <c r="B97" s="45" t="s">
        <v>59</v>
      </c>
      <c r="C97" s="45" t="s">
        <v>59</v>
      </c>
      <c r="D97" s="45" t="s">
        <v>59</v>
      </c>
      <c r="E97" s="42"/>
      <c r="F97" s="45" t="s">
        <v>59</v>
      </c>
      <c r="G97" s="42"/>
      <c r="H97" s="32">
        <f t="shared" si="16"/>
        <v>0</v>
      </c>
      <c r="I97" s="73"/>
      <c r="J97" s="73"/>
    </row>
    <row r="98" spans="1:8" ht="36">
      <c r="A98" s="44" t="s">
        <v>72</v>
      </c>
      <c r="B98" s="45" t="s">
        <v>59</v>
      </c>
      <c r="C98" s="45" t="s">
        <v>59</v>
      </c>
      <c r="D98" s="45" t="s">
        <v>59</v>
      </c>
      <c r="E98" s="31">
        <f>SUM(E99:E103)</f>
        <v>0</v>
      </c>
      <c r="F98" s="45" t="s">
        <v>59</v>
      </c>
      <c r="G98" s="31">
        <f>SUM(G99:G103)</f>
        <v>0</v>
      </c>
      <c r="H98" s="32">
        <f t="shared" si="16"/>
        <v>0</v>
      </c>
    </row>
    <row r="99" spans="1:8" ht="12.75">
      <c r="A99" s="48" t="s">
        <v>54</v>
      </c>
      <c r="B99" s="45"/>
      <c r="C99" s="45"/>
      <c r="D99" s="45"/>
      <c r="E99" s="31">
        <f>C99*D99/1000</f>
        <v>0</v>
      </c>
      <c r="F99" s="31">
        <f>K64</f>
        <v>0</v>
      </c>
      <c r="G99" s="31">
        <f>F99*C99/1000</f>
        <v>0</v>
      </c>
      <c r="H99" s="32">
        <f t="shared" si="16"/>
        <v>0</v>
      </c>
    </row>
    <row r="100" spans="1:8" ht="12.75">
      <c r="A100" s="48" t="s">
        <v>50</v>
      </c>
      <c r="B100" s="45"/>
      <c r="C100" s="45"/>
      <c r="D100" s="45"/>
      <c r="E100" s="31">
        <f>C100*D100/1000</f>
        <v>0</v>
      </c>
      <c r="F100" s="31">
        <f>K65</f>
        <v>0</v>
      </c>
      <c r="G100" s="31">
        <f>F100*C100/1000</f>
        <v>0</v>
      </c>
      <c r="H100" s="32">
        <f t="shared" si="16"/>
        <v>0</v>
      </c>
    </row>
    <row r="101" spans="1:8" ht="12.75">
      <c r="A101" s="48" t="s">
        <v>51</v>
      </c>
      <c r="B101" s="45"/>
      <c r="C101" s="45"/>
      <c r="D101" s="45"/>
      <c r="E101" s="31">
        <f>C101*D101/1000</f>
        <v>0</v>
      </c>
      <c r="F101" s="31">
        <f>K66</f>
        <v>0</v>
      </c>
      <c r="G101" s="31">
        <f>F101*C101/1000</f>
        <v>0</v>
      </c>
      <c r="H101" s="32">
        <f t="shared" si="16"/>
        <v>0</v>
      </c>
    </row>
    <row r="102" spans="1:8" ht="12.75">
      <c r="A102" s="48" t="s">
        <v>52</v>
      </c>
      <c r="B102" s="45"/>
      <c r="C102" s="45"/>
      <c r="D102" s="45"/>
      <c r="E102" s="31">
        <f>C102*D102/1000</f>
        <v>0</v>
      </c>
      <c r="F102" s="31">
        <f>K67</f>
        <v>0</v>
      </c>
      <c r="G102" s="31">
        <f>F102*C102/1000</f>
        <v>0</v>
      </c>
      <c r="H102" s="32">
        <f t="shared" si="16"/>
        <v>0</v>
      </c>
    </row>
    <row r="103" spans="1:8" ht="12.75">
      <c r="A103" s="49" t="s">
        <v>53</v>
      </c>
      <c r="B103" s="50"/>
      <c r="C103" s="50"/>
      <c r="D103" s="50"/>
      <c r="E103" s="53">
        <f>C103*D103/1000</f>
        <v>0</v>
      </c>
      <c r="F103" s="31">
        <f>K68</f>
        <v>0</v>
      </c>
      <c r="G103" s="53">
        <f>F103*C103/1000</f>
        <v>0</v>
      </c>
      <c r="H103" s="55">
        <f t="shared" si="16"/>
        <v>0</v>
      </c>
    </row>
    <row r="104" spans="1:8" s="73" customFormat="1" ht="52.5" customHeight="1">
      <c r="A104" s="56" t="s">
        <v>70</v>
      </c>
      <c r="B104" s="57" t="s">
        <v>59</v>
      </c>
      <c r="C104" s="57" t="s">
        <v>59</v>
      </c>
      <c r="D104" s="57" t="s">
        <v>59</v>
      </c>
      <c r="E104" s="60">
        <f>E84+E85+E86+E88+E89+E90+E91+E92+E93+E96+E97+E98+E87+E95+E94</f>
        <v>0</v>
      </c>
      <c r="F104" s="57" t="s">
        <v>59</v>
      </c>
      <c r="G104" s="60">
        <f>G84+G85+G86+G88+G89+G90+G91+G92+G93+G96+G97+G98+G87+G95+G94</f>
        <v>0</v>
      </c>
      <c r="H104" s="61">
        <f t="shared" si="16"/>
        <v>0</v>
      </c>
    </row>
  </sheetData>
  <sheetProtection selectLockedCells="1" selectUnlockedCells="1"/>
  <mergeCells count="14">
    <mergeCell ref="I40:N40"/>
    <mergeCell ref="A44:A48"/>
    <mergeCell ref="B44:H44"/>
    <mergeCell ref="I44:O44"/>
    <mergeCell ref="C74:H74"/>
    <mergeCell ref="A79:A83"/>
    <mergeCell ref="B79:H79"/>
    <mergeCell ref="A2:L2"/>
    <mergeCell ref="A3:L3"/>
    <mergeCell ref="A4:L4"/>
    <mergeCell ref="A5:L5"/>
    <mergeCell ref="A9:A13"/>
    <mergeCell ref="B9:E9"/>
    <mergeCell ref="F9:L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94"/>
  <rowBreaks count="2" manualBreakCount="2">
    <brk id="39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showZeros="0" zoomScalePageLayoutView="0" workbookViewId="0" topLeftCell="A1">
      <selection activeCell="D16" sqref="D16"/>
    </sheetView>
  </sheetViews>
  <sheetFormatPr defaultColWidth="9.00390625" defaultRowHeight="12.75"/>
  <cols>
    <col min="1" max="1" width="30.25390625" style="0" customWidth="1"/>
    <col min="2" max="3" width="8.75390625" style="0" customWidth="1"/>
    <col min="4" max="4" width="8.125" style="0" customWidth="1"/>
    <col min="5" max="5" width="8.75390625" style="0" customWidth="1"/>
    <col min="6" max="6" width="8.2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8.00390625" style="0" customWidth="1"/>
    <col min="11" max="12" width="8.375" style="0" customWidth="1"/>
    <col min="13" max="13" width="7.375" style="0" customWidth="1"/>
    <col min="14" max="14" width="8.25390625" style="0" customWidth="1"/>
    <col min="15" max="15" width="7.875" style="0" customWidth="1"/>
  </cols>
  <sheetData>
    <row r="1" ht="12.75">
      <c r="J1" t="s">
        <v>14</v>
      </c>
    </row>
    <row r="2" spans="1:12" ht="12.7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177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0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0" ht="12.75">
      <c r="A6" s="10" t="s">
        <v>18</v>
      </c>
      <c r="B6" s="10"/>
      <c r="C6" s="10"/>
      <c r="D6" s="8" t="s">
        <v>75</v>
      </c>
      <c r="F6" s="8"/>
      <c r="J6" s="8"/>
    </row>
    <row r="7" spans="1:4" ht="12.75">
      <c r="A7" s="10" t="s">
        <v>20</v>
      </c>
      <c r="B7" s="10"/>
      <c r="C7" s="10"/>
      <c r="D7" s="8" t="s">
        <v>7</v>
      </c>
    </row>
    <row r="8" spans="1:3" ht="12.75">
      <c r="A8" s="10"/>
      <c r="B8" s="10"/>
      <c r="C8" s="10"/>
    </row>
    <row r="9" spans="1:12" ht="12.75" customHeight="1">
      <c r="A9" s="179"/>
      <c r="B9" s="180" t="s">
        <v>76</v>
      </c>
      <c r="C9" s="180"/>
      <c r="D9" s="180"/>
      <c r="E9" s="180"/>
      <c r="F9" s="181" t="s">
        <v>77</v>
      </c>
      <c r="G9" s="181"/>
      <c r="H9" s="181"/>
      <c r="I9" s="181"/>
      <c r="J9" s="181"/>
      <c r="K9" s="181"/>
      <c r="L9" s="181"/>
    </row>
    <row r="10" spans="1:12" ht="12.75" customHeight="1">
      <c r="A10" s="179"/>
      <c r="B10" s="11" t="s">
        <v>24</v>
      </c>
      <c r="C10" s="11" t="s">
        <v>25</v>
      </c>
      <c r="D10" s="11" t="s">
        <v>26</v>
      </c>
      <c r="E10" s="12" t="s">
        <v>27</v>
      </c>
      <c r="F10" s="13" t="s">
        <v>24</v>
      </c>
      <c r="G10" s="11" t="s">
        <v>25</v>
      </c>
      <c r="H10" s="11" t="s">
        <v>26</v>
      </c>
      <c r="I10" s="11" t="s">
        <v>27</v>
      </c>
      <c r="J10" s="14" t="s">
        <v>28</v>
      </c>
      <c r="K10" s="15" t="s">
        <v>29</v>
      </c>
      <c r="L10" s="12" t="s">
        <v>30</v>
      </c>
    </row>
    <row r="11" spans="1:12" ht="12.75">
      <c r="A11" s="179"/>
      <c r="B11" s="16" t="s">
        <v>31</v>
      </c>
      <c r="C11" s="16" t="s">
        <v>32</v>
      </c>
      <c r="D11" s="16" t="s">
        <v>32</v>
      </c>
      <c r="E11" s="17" t="s">
        <v>33</v>
      </c>
      <c r="F11" s="18" t="s">
        <v>31</v>
      </c>
      <c r="G11" s="16" t="s">
        <v>32</v>
      </c>
      <c r="H11" s="16" t="s">
        <v>32</v>
      </c>
      <c r="I11" s="16" t="s">
        <v>33</v>
      </c>
      <c r="J11" s="18" t="s">
        <v>34</v>
      </c>
      <c r="K11" s="19" t="s">
        <v>35</v>
      </c>
      <c r="L11" s="17" t="s">
        <v>36</v>
      </c>
    </row>
    <row r="12" spans="1:12" ht="12.75">
      <c r="A12" s="179"/>
      <c r="B12" s="16" t="s">
        <v>37</v>
      </c>
      <c r="C12" s="16" t="s">
        <v>38</v>
      </c>
      <c r="D12" s="16" t="s">
        <v>38</v>
      </c>
      <c r="E12" s="17" t="s">
        <v>38</v>
      </c>
      <c r="F12" s="18" t="s">
        <v>37</v>
      </c>
      <c r="G12" s="16" t="s">
        <v>38</v>
      </c>
      <c r="H12" s="16" t="s">
        <v>38</v>
      </c>
      <c r="I12" s="16" t="s">
        <v>38</v>
      </c>
      <c r="J12" s="18" t="s">
        <v>39</v>
      </c>
      <c r="K12" s="19" t="s">
        <v>40</v>
      </c>
      <c r="L12" s="17" t="s">
        <v>41</v>
      </c>
    </row>
    <row r="13" spans="1:12" ht="12.75">
      <c r="A13" s="179"/>
      <c r="B13" s="20" t="s">
        <v>42</v>
      </c>
      <c r="C13" s="21" t="s">
        <v>42</v>
      </c>
      <c r="D13" s="21" t="s">
        <v>43</v>
      </c>
      <c r="E13" s="22" t="s">
        <v>44</v>
      </c>
      <c r="F13" s="23" t="s">
        <v>42</v>
      </c>
      <c r="G13" s="21" t="s">
        <v>42</v>
      </c>
      <c r="H13" s="21" t="s">
        <v>43</v>
      </c>
      <c r="I13" s="21" t="s">
        <v>44</v>
      </c>
      <c r="J13" s="24" t="s">
        <v>43</v>
      </c>
      <c r="K13" s="20" t="s">
        <v>44</v>
      </c>
      <c r="L13" s="22" t="s">
        <v>45</v>
      </c>
    </row>
    <row r="14" spans="1:12" ht="12.75" customHeight="1">
      <c r="A14" s="25" t="s">
        <v>46</v>
      </c>
      <c r="B14" s="26"/>
      <c r="C14" s="26"/>
      <c r="D14" s="26"/>
      <c r="E14" s="27">
        <f aca="true" t="shared" si="0" ref="E14:E22">C14*D14/1000</f>
        <v>0</v>
      </c>
      <c r="F14" s="28"/>
      <c r="G14" s="26"/>
      <c r="H14" s="26"/>
      <c r="I14" s="29">
        <f aca="true" t="shared" si="1" ref="I14:I22">G14*H14/1000</f>
        <v>0</v>
      </c>
      <c r="J14" s="30">
        <f aca="true" t="shared" si="2" ref="J14:J22">D14</f>
        <v>0</v>
      </c>
      <c r="K14" s="31">
        <f aca="true" t="shared" si="3" ref="K14:K22">J14*G14/1000</f>
        <v>0</v>
      </c>
      <c r="L14" s="32">
        <f aca="true" t="shared" si="4" ref="L14:L31">IF(E14=0,0,K14/E14*100)</f>
        <v>0</v>
      </c>
    </row>
    <row r="15" spans="1:12" ht="12.75" customHeight="1">
      <c r="A15" s="33" t="s">
        <v>78</v>
      </c>
      <c r="B15" s="34"/>
      <c r="C15" s="34"/>
      <c r="D15" s="34"/>
      <c r="E15" s="27">
        <f t="shared" si="0"/>
        <v>0</v>
      </c>
      <c r="F15" s="35"/>
      <c r="G15" s="34"/>
      <c r="H15" s="34"/>
      <c r="I15" s="31">
        <f t="shared" si="1"/>
        <v>0</v>
      </c>
      <c r="J15" s="30">
        <f t="shared" si="2"/>
        <v>0</v>
      </c>
      <c r="K15" s="31">
        <f t="shared" si="3"/>
        <v>0</v>
      </c>
      <c r="L15" s="32">
        <f t="shared" si="4"/>
        <v>0</v>
      </c>
    </row>
    <row r="16" spans="1:12" ht="14.25" customHeight="1">
      <c r="A16" s="33" t="s">
        <v>49</v>
      </c>
      <c r="B16" s="34"/>
      <c r="C16" s="34"/>
      <c r="D16" s="34"/>
      <c r="E16" s="27">
        <f t="shared" si="0"/>
        <v>0</v>
      </c>
      <c r="F16" s="35"/>
      <c r="G16" s="34"/>
      <c r="H16" s="34"/>
      <c r="I16" s="31">
        <f t="shared" si="1"/>
        <v>0</v>
      </c>
      <c r="J16" s="30">
        <f t="shared" si="2"/>
        <v>0</v>
      </c>
      <c r="K16" s="31">
        <f t="shared" si="3"/>
        <v>0</v>
      </c>
      <c r="L16" s="32">
        <f t="shared" si="4"/>
        <v>0</v>
      </c>
    </row>
    <row r="17" spans="1:12" ht="14.25" customHeight="1">
      <c r="A17" s="33" t="s">
        <v>79</v>
      </c>
      <c r="B17" s="34"/>
      <c r="C17" s="34"/>
      <c r="D17" s="34"/>
      <c r="E17" s="27">
        <f t="shared" si="0"/>
        <v>0</v>
      </c>
      <c r="F17" s="35"/>
      <c r="G17" s="34"/>
      <c r="H17" s="34"/>
      <c r="I17" s="31">
        <f t="shared" si="1"/>
        <v>0</v>
      </c>
      <c r="J17" s="30">
        <f t="shared" si="2"/>
        <v>0</v>
      </c>
      <c r="K17" s="31">
        <f t="shared" si="3"/>
        <v>0</v>
      </c>
      <c r="L17" s="32">
        <f t="shared" si="4"/>
        <v>0</v>
      </c>
    </row>
    <row r="18" spans="1:12" ht="14.25" customHeight="1">
      <c r="A18" s="33" t="s">
        <v>51</v>
      </c>
      <c r="B18" s="34"/>
      <c r="C18" s="34"/>
      <c r="D18" s="34"/>
      <c r="E18" s="27">
        <f t="shared" si="0"/>
        <v>0</v>
      </c>
      <c r="F18" s="35"/>
      <c r="G18" s="34"/>
      <c r="H18" s="34"/>
      <c r="I18" s="31">
        <f t="shared" si="1"/>
        <v>0</v>
      </c>
      <c r="J18" s="30">
        <f t="shared" si="2"/>
        <v>0</v>
      </c>
      <c r="K18" s="31">
        <f t="shared" si="3"/>
        <v>0</v>
      </c>
      <c r="L18" s="32">
        <f t="shared" si="4"/>
        <v>0</v>
      </c>
    </row>
    <row r="19" spans="1:12" ht="12.75" customHeight="1">
      <c r="A19" s="33" t="s">
        <v>52</v>
      </c>
      <c r="B19" s="34"/>
      <c r="C19" s="34"/>
      <c r="D19" s="34"/>
      <c r="E19" s="27">
        <f t="shared" si="0"/>
        <v>0</v>
      </c>
      <c r="F19" s="35"/>
      <c r="G19" s="34"/>
      <c r="H19" s="34"/>
      <c r="I19" s="31">
        <f t="shared" si="1"/>
        <v>0</v>
      </c>
      <c r="J19" s="30">
        <f t="shared" si="2"/>
        <v>0</v>
      </c>
      <c r="K19" s="31">
        <f t="shared" si="3"/>
        <v>0</v>
      </c>
      <c r="L19" s="32">
        <f t="shared" si="4"/>
        <v>0</v>
      </c>
    </row>
    <row r="20" spans="1:12" ht="12.75" customHeight="1">
      <c r="A20" s="33" t="s">
        <v>53</v>
      </c>
      <c r="B20" s="34"/>
      <c r="C20" s="34"/>
      <c r="D20" s="34"/>
      <c r="E20" s="27">
        <f t="shared" si="0"/>
        <v>0</v>
      </c>
      <c r="F20" s="35"/>
      <c r="G20" s="34"/>
      <c r="H20" s="34"/>
      <c r="I20" s="31">
        <f t="shared" si="1"/>
        <v>0</v>
      </c>
      <c r="J20" s="30">
        <f t="shared" si="2"/>
        <v>0</v>
      </c>
      <c r="K20" s="31">
        <f t="shared" si="3"/>
        <v>0</v>
      </c>
      <c r="L20" s="32">
        <f t="shared" si="4"/>
        <v>0</v>
      </c>
    </row>
    <row r="21" spans="1:12" ht="14.25" customHeight="1">
      <c r="A21" s="33" t="s">
        <v>54</v>
      </c>
      <c r="B21" s="34"/>
      <c r="C21" s="34"/>
      <c r="D21" s="34"/>
      <c r="E21" s="27">
        <f t="shared" si="0"/>
        <v>0</v>
      </c>
      <c r="F21" s="35"/>
      <c r="G21" s="34"/>
      <c r="H21" s="34"/>
      <c r="I21" s="31">
        <f t="shared" si="1"/>
        <v>0</v>
      </c>
      <c r="J21" s="30">
        <f t="shared" si="2"/>
        <v>0</v>
      </c>
      <c r="K21" s="31">
        <f t="shared" si="3"/>
        <v>0</v>
      </c>
      <c r="L21" s="32">
        <f t="shared" si="4"/>
        <v>0</v>
      </c>
    </row>
    <row r="22" spans="1:12" ht="14.25" customHeight="1">
      <c r="A22" s="33" t="s">
        <v>55</v>
      </c>
      <c r="B22" s="34"/>
      <c r="C22" s="34"/>
      <c r="D22" s="34"/>
      <c r="E22" s="27">
        <f t="shared" si="0"/>
        <v>0</v>
      </c>
      <c r="F22" s="35"/>
      <c r="G22" s="34"/>
      <c r="H22" s="34"/>
      <c r="I22" s="31">
        <f t="shared" si="1"/>
        <v>0</v>
      </c>
      <c r="J22" s="30">
        <f t="shared" si="2"/>
        <v>0</v>
      </c>
      <c r="K22" s="31">
        <f t="shared" si="3"/>
        <v>0</v>
      </c>
      <c r="L22" s="32">
        <f t="shared" si="4"/>
        <v>0</v>
      </c>
    </row>
    <row r="23" spans="1:12" ht="25.5">
      <c r="A23" s="38" t="s">
        <v>58</v>
      </c>
      <c r="B23" s="39" t="s">
        <v>59</v>
      </c>
      <c r="C23" s="39" t="s">
        <v>59</v>
      </c>
      <c r="D23" s="39" t="s">
        <v>59</v>
      </c>
      <c r="E23" s="40"/>
      <c r="F23" s="41" t="s">
        <v>59</v>
      </c>
      <c r="G23" s="39" t="s">
        <v>59</v>
      </c>
      <c r="H23" s="39" t="s">
        <v>59</v>
      </c>
      <c r="I23" s="42"/>
      <c r="J23" s="43" t="s">
        <v>59</v>
      </c>
      <c r="K23" s="42"/>
      <c r="L23" s="32">
        <f t="shared" si="4"/>
        <v>0</v>
      </c>
    </row>
    <row r="24" spans="1:12" ht="36.75" customHeight="1">
      <c r="A24" s="44" t="s">
        <v>60</v>
      </c>
      <c r="B24" s="45" t="s">
        <v>59</v>
      </c>
      <c r="C24" s="45" t="s">
        <v>59</v>
      </c>
      <c r="D24" s="45" t="s">
        <v>59</v>
      </c>
      <c r="E24" s="40"/>
      <c r="F24" s="46" t="s">
        <v>59</v>
      </c>
      <c r="G24" s="45" t="s">
        <v>59</v>
      </c>
      <c r="H24" s="45" t="s">
        <v>59</v>
      </c>
      <c r="I24" s="42"/>
      <c r="J24" s="46" t="s">
        <v>59</v>
      </c>
      <c r="K24" s="42"/>
      <c r="L24" s="32">
        <f t="shared" si="4"/>
        <v>0</v>
      </c>
    </row>
    <row r="25" spans="1:12" ht="38.25" customHeight="1">
      <c r="A25" s="47" t="s">
        <v>61</v>
      </c>
      <c r="B25" s="45" t="s">
        <v>59</v>
      </c>
      <c r="C25" s="45" t="s">
        <v>59</v>
      </c>
      <c r="D25" s="45" t="s">
        <v>59</v>
      </c>
      <c r="E25" s="27">
        <f>SUM(E26:E30)</f>
        <v>0</v>
      </c>
      <c r="F25" s="46" t="s">
        <v>59</v>
      </c>
      <c r="G25" s="45" t="s">
        <v>59</v>
      </c>
      <c r="H25" s="45" t="s">
        <v>59</v>
      </c>
      <c r="I25" s="31">
        <f>SUM(I26:I30)</f>
        <v>0</v>
      </c>
      <c r="J25" s="46" t="s">
        <v>59</v>
      </c>
      <c r="K25" s="31">
        <f>SUM(K26:K30)</f>
        <v>0</v>
      </c>
      <c r="L25" s="32">
        <f t="shared" si="4"/>
        <v>0</v>
      </c>
    </row>
    <row r="26" spans="1:12" ht="12.75">
      <c r="A26" s="48" t="s">
        <v>54</v>
      </c>
      <c r="B26" s="45"/>
      <c r="C26" s="45"/>
      <c r="D26" s="45"/>
      <c r="E26" s="27">
        <f>C26*D26/1000</f>
        <v>0</v>
      </c>
      <c r="F26" s="46"/>
      <c r="G26" s="45"/>
      <c r="H26" s="45"/>
      <c r="I26" s="31">
        <f>G26*H26/1000</f>
        <v>0</v>
      </c>
      <c r="J26" s="30">
        <f>D26</f>
        <v>0</v>
      </c>
      <c r="K26" s="31">
        <f>J26*G26/1000</f>
        <v>0</v>
      </c>
      <c r="L26" s="32">
        <f t="shared" si="4"/>
        <v>0</v>
      </c>
    </row>
    <row r="27" spans="1:12" ht="12.75">
      <c r="A27" s="48" t="s">
        <v>50</v>
      </c>
      <c r="B27" s="45"/>
      <c r="C27" s="45"/>
      <c r="D27" s="45"/>
      <c r="E27" s="27">
        <f>C27*D27/1000</f>
        <v>0</v>
      </c>
      <c r="F27" s="46"/>
      <c r="G27" s="45"/>
      <c r="H27" s="45"/>
      <c r="I27" s="31">
        <f>G27*H27/1000</f>
        <v>0</v>
      </c>
      <c r="J27" s="30">
        <f>D27</f>
        <v>0</v>
      </c>
      <c r="K27" s="31">
        <f>J27*G27/1000</f>
        <v>0</v>
      </c>
      <c r="L27" s="32">
        <f t="shared" si="4"/>
        <v>0</v>
      </c>
    </row>
    <row r="28" spans="1:12" ht="12.75">
      <c r="A28" s="48" t="s">
        <v>51</v>
      </c>
      <c r="B28" s="45"/>
      <c r="C28" s="45"/>
      <c r="D28" s="45"/>
      <c r="E28" s="27">
        <f>C28*D28/1000</f>
        <v>0</v>
      </c>
      <c r="F28" s="46"/>
      <c r="G28" s="45"/>
      <c r="H28" s="45"/>
      <c r="I28" s="31">
        <f>G28*H28/1000</f>
        <v>0</v>
      </c>
      <c r="J28" s="30">
        <f>D28</f>
        <v>0</v>
      </c>
      <c r="K28" s="31">
        <f>J28*G28/1000</f>
        <v>0</v>
      </c>
      <c r="L28" s="32">
        <f t="shared" si="4"/>
        <v>0</v>
      </c>
    </row>
    <row r="29" spans="1:12" ht="12.75">
      <c r="A29" s="48" t="s">
        <v>52</v>
      </c>
      <c r="B29" s="45"/>
      <c r="C29" s="45"/>
      <c r="D29" s="45"/>
      <c r="E29" s="27">
        <f>C29*D29/1000</f>
        <v>0</v>
      </c>
      <c r="F29" s="46"/>
      <c r="G29" s="45"/>
      <c r="H29" s="45"/>
      <c r="I29" s="31">
        <f>G29*H29/1000</f>
        <v>0</v>
      </c>
      <c r="J29" s="30">
        <f>D29</f>
        <v>0</v>
      </c>
      <c r="K29" s="31">
        <f>J29*G29/1000</f>
        <v>0</v>
      </c>
      <c r="L29" s="32">
        <f t="shared" si="4"/>
        <v>0</v>
      </c>
    </row>
    <row r="30" spans="1:12" ht="12.75">
      <c r="A30" s="49" t="s">
        <v>53</v>
      </c>
      <c r="B30" s="50"/>
      <c r="C30" s="50"/>
      <c r="D30" s="50"/>
      <c r="E30" s="51">
        <f>C30*D30/1000</f>
        <v>0</v>
      </c>
      <c r="F30" s="52"/>
      <c r="G30" s="50"/>
      <c r="H30" s="50"/>
      <c r="I30" s="53">
        <f>G30*H30/1000</f>
        <v>0</v>
      </c>
      <c r="J30" s="54">
        <f>D30</f>
        <v>0</v>
      </c>
      <c r="K30" s="53">
        <f>J30*G30/1000</f>
        <v>0</v>
      </c>
      <c r="L30" s="55">
        <f t="shared" si="4"/>
        <v>0</v>
      </c>
    </row>
    <row r="31" spans="1:12" ht="54" customHeight="1">
      <c r="A31" s="56" t="s">
        <v>62</v>
      </c>
      <c r="B31" s="57" t="s">
        <v>59</v>
      </c>
      <c r="C31" s="57" t="s">
        <v>59</v>
      </c>
      <c r="D31" s="57" t="s">
        <v>59</v>
      </c>
      <c r="E31" s="58">
        <f>E14+E15+E16+E17+E18+E19+E20+E21+E22+E23+E24+E25</f>
        <v>0</v>
      </c>
      <c r="F31" s="59" t="s">
        <v>59</v>
      </c>
      <c r="G31" s="57" t="s">
        <v>59</v>
      </c>
      <c r="H31" s="57" t="s">
        <v>59</v>
      </c>
      <c r="I31" s="60">
        <f>I14+I15+I16+I17+I18+I19+I20+I21+I22+I23+I24+I25</f>
        <v>0</v>
      </c>
      <c r="J31" s="59" t="s">
        <v>59</v>
      </c>
      <c r="K31" s="60">
        <f>K14+K15+K16+K17+K18+K19+K20+K21+K22+K23+K24+K25</f>
        <v>0</v>
      </c>
      <c r="L31" s="61">
        <f t="shared" si="4"/>
        <v>0</v>
      </c>
    </row>
    <row r="37" spans="9:14" ht="12.75">
      <c r="I37" s="182" t="s">
        <v>63</v>
      </c>
      <c r="J37" s="182"/>
      <c r="K37" s="182"/>
      <c r="L37" s="182"/>
      <c r="M37" s="182"/>
      <c r="N37" s="182"/>
    </row>
    <row r="38" spans="1:4" ht="12.75">
      <c r="A38" s="6" t="s">
        <v>18</v>
      </c>
      <c r="B38" s="6"/>
      <c r="C38" s="6"/>
      <c r="D38" s="8" t="str">
        <f>D6</f>
        <v>Веретенинский с/с</v>
      </c>
    </row>
    <row r="39" spans="1:4" ht="12.75">
      <c r="A39" s="10" t="s">
        <v>20</v>
      </c>
      <c r="D39" s="8" t="str">
        <f>D7</f>
        <v>ЗАО "Веретенино"</v>
      </c>
    </row>
    <row r="41" spans="1:15" ht="12.75" customHeight="1">
      <c r="A41" s="179"/>
      <c r="B41" s="180" t="s">
        <v>80</v>
      </c>
      <c r="C41" s="180"/>
      <c r="D41" s="180"/>
      <c r="E41" s="180"/>
      <c r="F41" s="180"/>
      <c r="G41" s="180"/>
      <c r="H41" s="180"/>
      <c r="I41" s="181" t="s">
        <v>81</v>
      </c>
      <c r="J41" s="181"/>
      <c r="K41" s="181"/>
      <c r="L41" s="181"/>
      <c r="M41" s="181"/>
      <c r="N41" s="181"/>
      <c r="O41" s="181"/>
    </row>
    <row r="42" spans="1:15" ht="12.75">
      <c r="A42" s="179"/>
      <c r="B42" s="11" t="s">
        <v>66</v>
      </c>
      <c r="C42" s="11" t="s">
        <v>24</v>
      </c>
      <c r="D42" s="11" t="s">
        <v>26</v>
      </c>
      <c r="E42" s="15" t="s">
        <v>27</v>
      </c>
      <c r="F42" s="11" t="s">
        <v>28</v>
      </c>
      <c r="G42" s="15" t="s">
        <v>29</v>
      </c>
      <c r="H42" s="62" t="s">
        <v>30</v>
      </c>
      <c r="I42" s="14" t="s">
        <v>66</v>
      </c>
      <c r="J42" s="11" t="s">
        <v>24</v>
      </c>
      <c r="K42" s="11" t="s">
        <v>26</v>
      </c>
      <c r="L42" s="15" t="s">
        <v>27</v>
      </c>
      <c r="M42" s="15" t="s">
        <v>28</v>
      </c>
      <c r="N42" s="15" t="s">
        <v>29</v>
      </c>
      <c r="O42" s="62" t="s">
        <v>30</v>
      </c>
    </row>
    <row r="43" spans="1:15" ht="12.75">
      <c r="A43" s="179"/>
      <c r="B43" s="16" t="s">
        <v>67</v>
      </c>
      <c r="C43" s="16" t="s">
        <v>32</v>
      </c>
      <c r="D43" s="16" t="s">
        <v>32</v>
      </c>
      <c r="E43" s="19" t="s">
        <v>33</v>
      </c>
      <c r="F43" s="16" t="s">
        <v>34</v>
      </c>
      <c r="G43" s="19" t="s">
        <v>35</v>
      </c>
      <c r="H43" s="63" t="s">
        <v>36</v>
      </c>
      <c r="I43" s="18" t="s">
        <v>67</v>
      </c>
      <c r="J43" s="16" t="s">
        <v>32</v>
      </c>
      <c r="K43" s="16" t="s">
        <v>32</v>
      </c>
      <c r="L43" s="19" t="s">
        <v>33</v>
      </c>
      <c r="M43" s="19" t="s">
        <v>34</v>
      </c>
      <c r="N43" s="19" t="s">
        <v>35</v>
      </c>
      <c r="O43" s="63" t="s">
        <v>36</v>
      </c>
    </row>
    <row r="44" spans="1:15" ht="12.75">
      <c r="A44" s="179"/>
      <c r="B44" s="16" t="s">
        <v>42</v>
      </c>
      <c r="C44" s="16" t="s">
        <v>38</v>
      </c>
      <c r="D44" s="16" t="s">
        <v>38</v>
      </c>
      <c r="E44" s="19" t="s">
        <v>38</v>
      </c>
      <c r="F44" s="16" t="s">
        <v>39</v>
      </c>
      <c r="G44" s="19" t="s">
        <v>40</v>
      </c>
      <c r="H44" s="63" t="s">
        <v>41</v>
      </c>
      <c r="I44" s="18" t="s">
        <v>42</v>
      </c>
      <c r="J44" s="16" t="s">
        <v>38</v>
      </c>
      <c r="K44" s="16" t="s">
        <v>38</v>
      </c>
      <c r="L44" s="19" t="s">
        <v>38</v>
      </c>
      <c r="M44" s="19" t="s">
        <v>39</v>
      </c>
      <c r="N44" s="19" t="s">
        <v>40</v>
      </c>
      <c r="O44" s="63" t="s">
        <v>41</v>
      </c>
    </row>
    <row r="45" spans="1:15" ht="12.75">
      <c r="A45" s="179"/>
      <c r="B45" s="64"/>
      <c r="C45" s="65" t="s">
        <v>42</v>
      </c>
      <c r="D45" s="21" t="s">
        <v>43</v>
      </c>
      <c r="E45" s="20" t="s">
        <v>44</v>
      </c>
      <c r="F45" s="21" t="s">
        <v>43</v>
      </c>
      <c r="G45" s="20" t="s">
        <v>44</v>
      </c>
      <c r="H45" s="66" t="s">
        <v>45</v>
      </c>
      <c r="I45" s="67"/>
      <c r="J45" s="65" t="s">
        <v>42</v>
      </c>
      <c r="K45" s="21" t="s">
        <v>43</v>
      </c>
      <c r="L45" s="20" t="s">
        <v>44</v>
      </c>
      <c r="M45" s="20" t="s">
        <v>43</v>
      </c>
      <c r="N45" s="20" t="s">
        <v>44</v>
      </c>
      <c r="O45" s="66" t="s">
        <v>45</v>
      </c>
    </row>
    <row r="46" spans="1:15" ht="12.75">
      <c r="A46" s="25" t="s">
        <v>46</v>
      </c>
      <c r="B46" s="26"/>
      <c r="C46" s="26"/>
      <c r="D46" s="26"/>
      <c r="E46" s="29">
        <f aca="true" t="shared" si="5" ref="E46:E54">C46*D46/1000</f>
        <v>0</v>
      </c>
      <c r="F46" s="31">
        <f aca="true" t="shared" si="6" ref="F46:F54">H14</f>
        <v>0</v>
      </c>
      <c r="G46" s="31">
        <f aca="true" t="shared" si="7" ref="G46:G54">F46*C46/1000</f>
        <v>0</v>
      </c>
      <c r="H46" s="32">
        <f aca="true" t="shared" si="8" ref="H46:H63">IF(I14=0,0,G46/I14*100)</f>
        <v>0</v>
      </c>
      <c r="I46" s="28"/>
      <c r="J46" s="26"/>
      <c r="K46" s="26"/>
      <c r="L46" s="29">
        <f aca="true" t="shared" si="9" ref="L46:L54">J46*K46/1000</f>
        <v>0</v>
      </c>
      <c r="M46" s="68">
        <f aca="true" t="shared" si="10" ref="M46:M54">D46</f>
        <v>0</v>
      </c>
      <c r="N46" s="31">
        <f aca="true" t="shared" si="11" ref="N46:N54">M46*J46/1000</f>
        <v>0</v>
      </c>
      <c r="O46" s="32">
        <f aca="true" t="shared" si="12" ref="O46:O63">IF(E46=0,0,N46/E46*100)</f>
        <v>0</v>
      </c>
    </row>
    <row r="47" spans="1:15" ht="12.75">
      <c r="A47" s="33" t="s">
        <v>78</v>
      </c>
      <c r="B47" s="34"/>
      <c r="C47" s="34"/>
      <c r="D47" s="34"/>
      <c r="E47" s="31">
        <f t="shared" si="5"/>
        <v>0</v>
      </c>
      <c r="F47" s="31">
        <f t="shared" si="6"/>
        <v>0</v>
      </c>
      <c r="G47" s="31">
        <f t="shared" si="7"/>
        <v>0</v>
      </c>
      <c r="H47" s="32">
        <f t="shared" si="8"/>
        <v>0</v>
      </c>
      <c r="I47" s="35"/>
      <c r="J47" s="34"/>
      <c r="K47" s="34"/>
      <c r="L47" s="31">
        <f t="shared" si="9"/>
        <v>0</v>
      </c>
      <c r="M47" s="68">
        <f t="shared" si="10"/>
        <v>0</v>
      </c>
      <c r="N47" s="31">
        <f t="shared" si="11"/>
        <v>0</v>
      </c>
      <c r="O47" s="32">
        <f t="shared" si="12"/>
        <v>0</v>
      </c>
    </row>
    <row r="48" spans="1:15" ht="12.75">
      <c r="A48" s="33" t="s">
        <v>47</v>
      </c>
      <c r="B48" s="34"/>
      <c r="C48" s="34"/>
      <c r="D48" s="34"/>
      <c r="E48" s="31">
        <f t="shared" si="5"/>
        <v>0</v>
      </c>
      <c r="F48" s="31">
        <f t="shared" si="6"/>
        <v>0</v>
      </c>
      <c r="G48" s="31">
        <f t="shared" si="7"/>
        <v>0</v>
      </c>
      <c r="H48" s="32">
        <f t="shared" si="8"/>
        <v>0</v>
      </c>
      <c r="I48" s="35"/>
      <c r="J48" s="34"/>
      <c r="K48" s="34"/>
      <c r="L48" s="31">
        <f t="shared" si="9"/>
        <v>0</v>
      </c>
      <c r="M48" s="68">
        <f t="shared" si="10"/>
        <v>0</v>
      </c>
      <c r="N48" s="31">
        <f t="shared" si="11"/>
        <v>0</v>
      </c>
      <c r="O48" s="32">
        <f t="shared" si="12"/>
        <v>0</v>
      </c>
    </row>
    <row r="49" spans="1:15" ht="12.75">
      <c r="A49" s="33" t="s">
        <v>79</v>
      </c>
      <c r="B49" s="34"/>
      <c r="C49" s="34"/>
      <c r="D49" s="34"/>
      <c r="E49" s="31">
        <f t="shared" si="5"/>
        <v>0</v>
      </c>
      <c r="F49" s="31">
        <f t="shared" si="6"/>
        <v>0</v>
      </c>
      <c r="G49" s="31">
        <f t="shared" si="7"/>
        <v>0</v>
      </c>
      <c r="H49" s="32">
        <f t="shared" si="8"/>
        <v>0</v>
      </c>
      <c r="I49" s="35"/>
      <c r="J49" s="34"/>
      <c r="K49" s="34"/>
      <c r="L49" s="31">
        <f t="shared" si="9"/>
        <v>0</v>
      </c>
      <c r="M49" s="68">
        <f t="shared" si="10"/>
        <v>0</v>
      </c>
      <c r="N49" s="31">
        <f t="shared" si="11"/>
        <v>0</v>
      </c>
      <c r="O49" s="32">
        <f t="shared" si="12"/>
        <v>0</v>
      </c>
    </row>
    <row r="50" spans="1:15" ht="12.75">
      <c r="A50" s="33" t="s">
        <v>51</v>
      </c>
      <c r="B50" s="34"/>
      <c r="C50" s="34"/>
      <c r="D50" s="34"/>
      <c r="E50" s="31">
        <f t="shared" si="5"/>
        <v>0</v>
      </c>
      <c r="F50" s="31">
        <f t="shared" si="6"/>
        <v>0</v>
      </c>
      <c r="G50" s="31">
        <f t="shared" si="7"/>
        <v>0</v>
      </c>
      <c r="H50" s="32">
        <f t="shared" si="8"/>
        <v>0</v>
      </c>
      <c r="I50" s="35"/>
      <c r="J50" s="34"/>
      <c r="K50" s="34"/>
      <c r="L50" s="31">
        <f t="shared" si="9"/>
        <v>0</v>
      </c>
      <c r="M50" s="68">
        <f t="shared" si="10"/>
        <v>0</v>
      </c>
      <c r="N50" s="31">
        <f t="shared" si="11"/>
        <v>0</v>
      </c>
      <c r="O50" s="32">
        <f t="shared" si="12"/>
        <v>0</v>
      </c>
    </row>
    <row r="51" spans="1:15" ht="12.75">
      <c r="A51" s="33" t="s">
        <v>52</v>
      </c>
      <c r="B51" s="34"/>
      <c r="C51" s="34"/>
      <c r="D51" s="34"/>
      <c r="E51" s="31">
        <f t="shared" si="5"/>
        <v>0</v>
      </c>
      <c r="F51" s="31">
        <f t="shared" si="6"/>
        <v>0</v>
      </c>
      <c r="G51" s="31">
        <f t="shared" si="7"/>
        <v>0</v>
      </c>
      <c r="H51" s="32">
        <f t="shared" si="8"/>
        <v>0</v>
      </c>
      <c r="I51" s="35"/>
      <c r="J51" s="34"/>
      <c r="K51" s="34"/>
      <c r="L51" s="31">
        <f t="shared" si="9"/>
        <v>0</v>
      </c>
      <c r="M51" s="68">
        <f t="shared" si="10"/>
        <v>0</v>
      </c>
      <c r="N51" s="31">
        <f t="shared" si="11"/>
        <v>0</v>
      </c>
      <c r="O51" s="32">
        <f t="shared" si="12"/>
        <v>0</v>
      </c>
    </row>
    <row r="52" spans="1:15" ht="12.75">
      <c r="A52" s="33" t="s">
        <v>53</v>
      </c>
      <c r="B52" s="34"/>
      <c r="C52" s="34"/>
      <c r="D52" s="34"/>
      <c r="E52" s="31">
        <f t="shared" si="5"/>
        <v>0</v>
      </c>
      <c r="F52" s="31">
        <f t="shared" si="6"/>
        <v>0</v>
      </c>
      <c r="G52" s="31">
        <f t="shared" si="7"/>
        <v>0</v>
      </c>
      <c r="H52" s="32">
        <f t="shared" si="8"/>
        <v>0</v>
      </c>
      <c r="I52" s="35"/>
      <c r="J52" s="34"/>
      <c r="K52" s="34"/>
      <c r="L52" s="31">
        <f t="shared" si="9"/>
        <v>0</v>
      </c>
      <c r="M52" s="68">
        <f t="shared" si="10"/>
        <v>0</v>
      </c>
      <c r="N52" s="31">
        <f t="shared" si="11"/>
        <v>0</v>
      </c>
      <c r="O52" s="32">
        <f t="shared" si="12"/>
        <v>0</v>
      </c>
    </row>
    <row r="53" spans="1:15" ht="12.75">
      <c r="A53" s="33" t="s">
        <v>54</v>
      </c>
      <c r="B53" s="34"/>
      <c r="C53" s="34"/>
      <c r="D53" s="34"/>
      <c r="E53" s="31">
        <f t="shared" si="5"/>
        <v>0</v>
      </c>
      <c r="F53" s="31">
        <f t="shared" si="6"/>
        <v>0</v>
      </c>
      <c r="G53" s="31">
        <f t="shared" si="7"/>
        <v>0</v>
      </c>
      <c r="H53" s="32">
        <f t="shared" si="8"/>
        <v>0</v>
      </c>
      <c r="I53" s="35"/>
      <c r="J53" s="34"/>
      <c r="K53" s="34"/>
      <c r="L53" s="31">
        <f t="shared" si="9"/>
        <v>0</v>
      </c>
      <c r="M53" s="68">
        <f t="shared" si="10"/>
        <v>0</v>
      </c>
      <c r="N53" s="31">
        <f t="shared" si="11"/>
        <v>0</v>
      </c>
      <c r="O53" s="32">
        <f t="shared" si="12"/>
        <v>0</v>
      </c>
    </row>
    <row r="54" spans="1:15" ht="12.75">
      <c r="A54" s="33" t="s">
        <v>55</v>
      </c>
      <c r="B54" s="34"/>
      <c r="C54" s="34"/>
      <c r="D54" s="34"/>
      <c r="E54" s="31">
        <f t="shared" si="5"/>
        <v>0</v>
      </c>
      <c r="F54" s="31">
        <f t="shared" si="6"/>
        <v>0</v>
      </c>
      <c r="G54" s="31">
        <f t="shared" si="7"/>
        <v>0</v>
      </c>
      <c r="H54" s="32">
        <f t="shared" si="8"/>
        <v>0</v>
      </c>
      <c r="I54" s="35"/>
      <c r="J54" s="34"/>
      <c r="K54" s="34"/>
      <c r="L54" s="31">
        <f t="shared" si="9"/>
        <v>0</v>
      </c>
      <c r="M54" s="68">
        <f t="shared" si="10"/>
        <v>0</v>
      </c>
      <c r="N54" s="31">
        <f t="shared" si="11"/>
        <v>0</v>
      </c>
      <c r="O54" s="32">
        <f t="shared" si="12"/>
        <v>0</v>
      </c>
    </row>
    <row r="55" spans="1:15" ht="25.5">
      <c r="A55" s="38" t="s">
        <v>58</v>
      </c>
      <c r="B55" s="39" t="s">
        <v>59</v>
      </c>
      <c r="C55" s="39" t="s">
        <v>59</v>
      </c>
      <c r="D55" s="39" t="s">
        <v>59</v>
      </c>
      <c r="E55" s="42"/>
      <c r="F55" s="39" t="s">
        <v>59</v>
      </c>
      <c r="G55" s="42"/>
      <c r="H55" s="32">
        <f t="shared" si="8"/>
        <v>0</v>
      </c>
      <c r="I55" s="43" t="s">
        <v>59</v>
      </c>
      <c r="J55" s="39" t="s">
        <v>59</v>
      </c>
      <c r="K55" s="39" t="s">
        <v>59</v>
      </c>
      <c r="L55" s="42"/>
      <c r="M55" s="69" t="s">
        <v>59</v>
      </c>
      <c r="N55" s="42"/>
      <c r="O55" s="32">
        <f t="shared" si="12"/>
        <v>0</v>
      </c>
    </row>
    <row r="56" spans="1:15" ht="37.5" customHeight="1">
      <c r="A56" s="44" t="s">
        <v>68</v>
      </c>
      <c r="B56" s="45" t="s">
        <v>59</v>
      </c>
      <c r="C56" s="45" t="s">
        <v>59</v>
      </c>
      <c r="D56" s="45" t="s">
        <v>59</v>
      </c>
      <c r="E56" s="42"/>
      <c r="F56" s="45" t="s">
        <v>59</v>
      </c>
      <c r="G56" s="42"/>
      <c r="H56" s="32">
        <f t="shared" si="8"/>
        <v>0</v>
      </c>
      <c r="I56" s="46" t="s">
        <v>59</v>
      </c>
      <c r="J56" s="45" t="s">
        <v>59</v>
      </c>
      <c r="K56" s="45" t="s">
        <v>59</v>
      </c>
      <c r="L56" s="42"/>
      <c r="M56" s="70" t="s">
        <v>59</v>
      </c>
      <c r="N56" s="42"/>
      <c r="O56" s="32">
        <f t="shared" si="12"/>
        <v>0</v>
      </c>
    </row>
    <row r="57" spans="1:15" ht="38.25" customHeight="1">
      <c r="A57" s="44" t="s">
        <v>69</v>
      </c>
      <c r="B57" s="45" t="s">
        <v>59</v>
      </c>
      <c r="C57" s="45" t="s">
        <v>59</v>
      </c>
      <c r="D57" s="45" t="s">
        <v>59</v>
      </c>
      <c r="E57" s="31">
        <f>SUM(E58:E62)</f>
        <v>0</v>
      </c>
      <c r="F57" s="45" t="s">
        <v>59</v>
      </c>
      <c r="G57" s="31">
        <f>SUM(G58:G62)</f>
        <v>0</v>
      </c>
      <c r="H57" s="32">
        <f t="shared" si="8"/>
        <v>0</v>
      </c>
      <c r="I57" s="46" t="s">
        <v>59</v>
      </c>
      <c r="J57" s="45" t="s">
        <v>59</v>
      </c>
      <c r="K57" s="45" t="s">
        <v>59</v>
      </c>
      <c r="L57" s="31">
        <f>SUM(L58:L62)</f>
        <v>0</v>
      </c>
      <c r="M57" s="70" t="s">
        <v>59</v>
      </c>
      <c r="N57" s="31">
        <f>SUM(N58:N62)</f>
        <v>0</v>
      </c>
      <c r="O57" s="32">
        <f t="shared" si="12"/>
        <v>0</v>
      </c>
    </row>
    <row r="58" spans="1:15" ht="12.75">
      <c r="A58" s="48" t="s">
        <v>54</v>
      </c>
      <c r="B58" s="45"/>
      <c r="C58" s="45"/>
      <c r="D58" s="45"/>
      <c r="E58" s="31">
        <f>C58*D58/1000</f>
        <v>0</v>
      </c>
      <c r="F58" s="31">
        <f>H26</f>
        <v>0</v>
      </c>
      <c r="G58" s="31">
        <f>F58*C58/1000</f>
        <v>0</v>
      </c>
      <c r="H58" s="32">
        <f t="shared" si="8"/>
        <v>0</v>
      </c>
      <c r="I58" s="46"/>
      <c r="J58" s="45"/>
      <c r="K58" s="45"/>
      <c r="L58" s="31">
        <f>J58*K58/1000</f>
        <v>0</v>
      </c>
      <c r="M58" s="68">
        <f>D58</f>
        <v>0</v>
      </c>
      <c r="N58" s="31">
        <f>M58*J58/1000</f>
        <v>0</v>
      </c>
      <c r="O58" s="32">
        <f t="shared" si="12"/>
        <v>0</v>
      </c>
    </row>
    <row r="59" spans="1:15" ht="12.75">
      <c r="A59" s="48" t="s">
        <v>50</v>
      </c>
      <c r="B59" s="45"/>
      <c r="C59" s="45"/>
      <c r="D59" s="45"/>
      <c r="E59" s="31">
        <f>C59*D59/1000</f>
        <v>0</v>
      </c>
      <c r="F59" s="31">
        <f>H27</f>
        <v>0</v>
      </c>
      <c r="G59" s="31">
        <f>F59*C59/1000</f>
        <v>0</v>
      </c>
      <c r="H59" s="32">
        <f t="shared" si="8"/>
        <v>0</v>
      </c>
      <c r="I59" s="46"/>
      <c r="J59" s="45"/>
      <c r="K59" s="45"/>
      <c r="L59" s="31">
        <f>J59*K59/1000</f>
        <v>0</v>
      </c>
      <c r="M59" s="68">
        <f>D59</f>
        <v>0</v>
      </c>
      <c r="N59" s="31">
        <f>M59*J59/1000</f>
        <v>0</v>
      </c>
      <c r="O59" s="32">
        <f t="shared" si="12"/>
        <v>0</v>
      </c>
    </row>
    <row r="60" spans="1:15" ht="12.75">
      <c r="A60" s="48" t="s">
        <v>51</v>
      </c>
      <c r="B60" s="45"/>
      <c r="C60" s="45"/>
      <c r="D60" s="45"/>
      <c r="E60" s="31">
        <f>C60*D60/1000</f>
        <v>0</v>
      </c>
      <c r="F60" s="31">
        <f>H28</f>
        <v>0</v>
      </c>
      <c r="G60" s="31">
        <f>F60*C60/1000</f>
        <v>0</v>
      </c>
      <c r="H60" s="32">
        <f t="shared" si="8"/>
        <v>0</v>
      </c>
      <c r="I60" s="46"/>
      <c r="J60" s="45"/>
      <c r="K60" s="45"/>
      <c r="L60" s="31">
        <f>J60*K60/1000</f>
        <v>0</v>
      </c>
      <c r="M60" s="68">
        <f>D60</f>
        <v>0</v>
      </c>
      <c r="N60" s="31">
        <f>M60*J60/1000</f>
        <v>0</v>
      </c>
      <c r="O60" s="32">
        <f t="shared" si="12"/>
        <v>0</v>
      </c>
    </row>
    <row r="61" spans="1:15" ht="12.75">
      <c r="A61" s="48" t="s">
        <v>52</v>
      </c>
      <c r="B61" s="45"/>
      <c r="C61" s="45"/>
      <c r="D61" s="45"/>
      <c r="E61" s="31">
        <f>C61*D61/1000</f>
        <v>0</v>
      </c>
      <c r="F61" s="31">
        <f>H29</f>
        <v>0</v>
      </c>
      <c r="G61" s="31">
        <f>F61*C61/1000</f>
        <v>0</v>
      </c>
      <c r="H61" s="32">
        <f t="shared" si="8"/>
        <v>0</v>
      </c>
      <c r="I61" s="46"/>
      <c r="J61" s="45"/>
      <c r="K61" s="45"/>
      <c r="L61" s="31">
        <f>J61*K61/1000</f>
        <v>0</v>
      </c>
      <c r="M61" s="68">
        <f>D61</f>
        <v>0</v>
      </c>
      <c r="N61" s="31">
        <f>M61*J61/1000</f>
        <v>0</v>
      </c>
      <c r="O61" s="32">
        <f t="shared" si="12"/>
        <v>0</v>
      </c>
    </row>
    <row r="62" spans="1:15" ht="12.75">
      <c r="A62" s="49" t="s">
        <v>53</v>
      </c>
      <c r="B62" s="50"/>
      <c r="C62" s="50"/>
      <c r="D62" s="50"/>
      <c r="E62" s="53">
        <f>C62*D62/1000</f>
        <v>0</v>
      </c>
      <c r="F62" s="31">
        <f>H30</f>
        <v>0</v>
      </c>
      <c r="G62" s="53">
        <f>F62*C62/1000</f>
        <v>0</v>
      </c>
      <c r="H62" s="55">
        <f t="shared" si="8"/>
        <v>0</v>
      </c>
      <c r="I62" s="52"/>
      <c r="J62" s="50"/>
      <c r="K62" s="50"/>
      <c r="L62" s="53">
        <f>J62*K62/1000</f>
        <v>0</v>
      </c>
      <c r="M62" s="68">
        <f>D62</f>
        <v>0</v>
      </c>
      <c r="N62" s="53">
        <f>M62*J62/1000</f>
        <v>0</v>
      </c>
      <c r="O62" s="55">
        <f t="shared" si="12"/>
        <v>0</v>
      </c>
    </row>
    <row r="63" spans="1:15" ht="54.75" customHeight="1">
      <c r="A63" s="56" t="s">
        <v>70</v>
      </c>
      <c r="B63" s="57" t="s">
        <v>59</v>
      </c>
      <c r="C63" s="57" t="s">
        <v>59</v>
      </c>
      <c r="D63" s="57" t="s">
        <v>59</v>
      </c>
      <c r="E63" s="60">
        <f>E46+E47+E48+E49+E50+E51+E52+E53+E54+E55+E56+E57</f>
        <v>0</v>
      </c>
      <c r="F63" s="57" t="s">
        <v>59</v>
      </c>
      <c r="G63" s="60">
        <f>G46+G47+G48+G49+G50+G51+G52+G53+G54+G55+G56+G57</f>
        <v>0</v>
      </c>
      <c r="H63" s="61">
        <f t="shared" si="8"/>
        <v>0</v>
      </c>
      <c r="I63" s="59" t="s">
        <v>59</v>
      </c>
      <c r="J63" s="57" t="s">
        <v>59</v>
      </c>
      <c r="K63" s="57" t="s">
        <v>59</v>
      </c>
      <c r="L63" s="60">
        <f>L46+L47+L48+L49+L50+L51+L52+L53+L54+L55+L56+L57</f>
        <v>0</v>
      </c>
      <c r="M63" s="71" t="s">
        <v>59</v>
      </c>
      <c r="N63" s="60">
        <f>N46+N47+N48+N49+N50+N51+N52+N53+N54+N55+N56+N57</f>
        <v>0</v>
      </c>
      <c r="O63" s="61">
        <f t="shared" si="12"/>
        <v>0</v>
      </c>
    </row>
    <row r="64" spans="1:13" ht="15" customHeight="1">
      <c r="A64" s="72"/>
      <c r="B64" s="9"/>
      <c r="C64" s="9"/>
      <c r="D64" s="73"/>
      <c r="E64" s="9"/>
      <c r="F64" s="73"/>
      <c r="G64" s="73"/>
      <c r="H64" s="9"/>
      <c r="I64" s="9"/>
      <c r="J64" s="73"/>
      <c r="K64" s="9"/>
      <c r="L64" s="73"/>
      <c r="M64" s="73"/>
    </row>
    <row r="65" spans="1:13" ht="15" customHeight="1">
      <c r="A65" s="74"/>
      <c r="B65" s="9"/>
      <c r="C65" s="9"/>
      <c r="D65" s="73"/>
      <c r="E65" s="9"/>
      <c r="F65" s="73"/>
      <c r="G65" s="73"/>
      <c r="H65" s="9"/>
      <c r="I65" s="9"/>
      <c r="J65" s="73"/>
      <c r="K65" s="9"/>
      <c r="L65" s="73"/>
      <c r="M65" s="73"/>
    </row>
    <row r="68" spans="3:8" ht="12.75">
      <c r="C68" s="182" t="s">
        <v>63</v>
      </c>
      <c r="D68" s="182"/>
      <c r="E68" s="182"/>
      <c r="F68" s="182"/>
      <c r="G68" s="182"/>
      <c r="H68" s="182"/>
    </row>
    <row r="70" spans="1:9" ht="12.75">
      <c r="A70" s="6" t="s">
        <v>18</v>
      </c>
      <c r="D70" s="8" t="str">
        <f>D6</f>
        <v>Веретенинский с/с</v>
      </c>
      <c r="E70" s="8"/>
      <c r="F70" s="75"/>
      <c r="G70" s="75"/>
      <c r="H70" s="75"/>
      <c r="I70" s="75"/>
    </row>
    <row r="71" spans="1:10" ht="12.75">
      <c r="A71" s="10" t="s">
        <v>20</v>
      </c>
      <c r="D71" s="8" t="str">
        <f>D7</f>
        <v>ЗАО "Веретенино"</v>
      </c>
      <c r="I71" s="73"/>
      <c r="J71" s="73"/>
    </row>
    <row r="72" spans="1:10" ht="12.75">
      <c r="A72" s="10"/>
      <c r="I72" s="73"/>
      <c r="J72" s="73"/>
    </row>
    <row r="73" spans="1:10" ht="12.75" customHeight="1">
      <c r="A73" s="179"/>
      <c r="B73" s="180" t="s">
        <v>64</v>
      </c>
      <c r="C73" s="180"/>
      <c r="D73" s="180"/>
      <c r="E73" s="180"/>
      <c r="F73" s="180"/>
      <c r="G73" s="180"/>
      <c r="H73" s="180"/>
      <c r="I73" s="73"/>
      <c r="J73" s="73"/>
    </row>
    <row r="74" spans="1:10" ht="12.75">
      <c r="A74" s="179"/>
      <c r="B74" s="11" t="s">
        <v>66</v>
      </c>
      <c r="C74" s="11" t="s">
        <v>24</v>
      </c>
      <c r="D74" s="11" t="s">
        <v>26</v>
      </c>
      <c r="E74" s="15" t="s">
        <v>27</v>
      </c>
      <c r="F74" s="11" t="s">
        <v>28</v>
      </c>
      <c r="G74" s="15" t="s">
        <v>29</v>
      </c>
      <c r="H74" s="62" t="s">
        <v>30</v>
      </c>
      <c r="I74" s="73"/>
      <c r="J74" s="73"/>
    </row>
    <row r="75" spans="1:10" ht="12.75">
      <c r="A75" s="179"/>
      <c r="B75" s="16" t="s">
        <v>67</v>
      </c>
      <c r="C75" s="16" t="s">
        <v>32</v>
      </c>
      <c r="D75" s="16" t="s">
        <v>32</v>
      </c>
      <c r="E75" s="19" t="s">
        <v>33</v>
      </c>
      <c r="F75" s="16" t="s">
        <v>34</v>
      </c>
      <c r="G75" s="19" t="s">
        <v>35</v>
      </c>
      <c r="H75" s="63" t="s">
        <v>36</v>
      </c>
      <c r="I75" s="73"/>
      <c r="J75" s="73"/>
    </row>
    <row r="76" spans="1:10" ht="12.75">
      <c r="A76" s="179"/>
      <c r="B76" s="16" t="s">
        <v>42</v>
      </c>
      <c r="C76" s="16" t="s">
        <v>38</v>
      </c>
      <c r="D76" s="16" t="s">
        <v>38</v>
      </c>
      <c r="E76" s="19" t="s">
        <v>38</v>
      </c>
      <c r="F76" s="16" t="s">
        <v>39</v>
      </c>
      <c r="G76" s="19" t="s">
        <v>40</v>
      </c>
      <c r="H76" s="63" t="s">
        <v>41</v>
      </c>
      <c r="I76" s="73"/>
      <c r="J76" s="73"/>
    </row>
    <row r="77" spans="1:10" ht="12.75">
      <c r="A77" s="179"/>
      <c r="B77" s="64"/>
      <c r="C77" s="65" t="s">
        <v>42</v>
      </c>
      <c r="D77" s="21" t="s">
        <v>43</v>
      </c>
      <c r="E77" s="20" t="s">
        <v>44</v>
      </c>
      <c r="F77" s="21" t="s">
        <v>43</v>
      </c>
      <c r="G77" s="20" t="s">
        <v>44</v>
      </c>
      <c r="H77" s="66" t="s">
        <v>45</v>
      </c>
      <c r="I77" s="73"/>
      <c r="J77" s="73"/>
    </row>
    <row r="78" spans="1:10" ht="12.75">
      <c r="A78" s="25" t="s">
        <v>46</v>
      </c>
      <c r="B78" s="26"/>
      <c r="C78" s="26"/>
      <c r="D78" s="26"/>
      <c r="E78" s="29">
        <f aca="true" t="shared" si="13" ref="E78:E86">C78*D78/1000</f>
        <v>0</v>
      </c>
      <c r="F78" s="31">
        <f aca="true" t="shared" si="14" ref="F78:F86">K46</f>
        <v>0</v>
      </c>
      <c r="G78" s="31">
        <f aca="true" t="shared" si="15" ref="G78:G86">F78*C78/1000</f>
        <v>0</v>
      </c>
      <c r="H78" s="32">
        <f aca="true" t="shared" si="16" ref="H78:H95">IF(L46=0,0,G78/L46*100)</f>
        <v>0</v>
      </c>
      <c r="I78" s="73"/>
      <c r="J78" s="73"/>
    </row>
    <row r="79" spans="1:10" ht="12.75">
      <c r="A79" s="33" t="s">
        <v>78</v>
      </c>
      <c r="B79" s="34"/>
      <c r="C79" s="34"/>
      <c r="D79" s="34"/>
      <c r="E79" s="31">
        <f t="shared" si="13"/>
        <v>0</v>
      </c>
      <c r="F79" s="31">
        <f t="shared" si="14"/>
        <v>0</v>
      </c>
      <c r="G79" s="31">
        <f t="shared" si="15"/>
        <v>0</v>
      </c>
      <c r="H79" s="32">
        <f t="shared" si="16"/>
        <v>0</v>
      </c>
      <c r="I79" s="73"/>
      <c r="J79" s="73"/>
    </row>
    <row r="80" spans="1:10" ht="12.75">
      <c r="A80" s="33" t="s">
        <v>47</v>
      </c>
      <c r="B80" s="34"/>
      <c r="C80" s="34"/>
      <c r="D80" s="34"/>
      <c r="E80" s="31">
        <f t="shared" si="13"/>
        <v>0</v>
      </c>
      <c r="F80" s="31">
        <f t="shared" si="14"/>
        <v>0</v>
      </c>
      <c r="G80" s="31">
        <f t="shared" si="15"/>
        <v>0</v>
      </c>
      <c r="H80" s="32">
        <f t="shared" si="16"/>
        <v>0</v>
      </c>
      <c r="I80" s="73"/>
      <c r="J80" s="73"/>
    </row>
    <row r="81" spans="1:10" ht="12.75">
      <c r="A81" s="33" t="s">
        <v>79</v>
      </c>
      <c r="B81" s="34"/>
      <c r="C81" s="34"/>
      <c r="D81" s="34"/>
      <c r="E81" s="31">
        <f t="shared" si="13"/>
        <v>0</v>
      </c>
      <c r="F81" s="31">
        <f t="shared" si="14"/>
        <v>0</v>
      </c>
      <c r="G81" s="31">
        <f t="shared" si="15"/>
        <v>0</v>
      </c>
      <c r="H81" s="32">
        <f t="shared" si="16"/>
        <v>0</v>
      </c>
      <c r="I81" s="73"/>
      <c r="J81" s="73"/>
    </row>
    <row r="82" spans="1:10" ht="12.75">
      <c r="A82" s="33" t="s">
        <v>51</v>
      </c>
      <c r="B82" s="34"/>
      <c r="C82" s="34"/>
      <c r="D82" s="34"/>
      <c r="E82" s="31">
        <f t="shared" si="13"/>
        <v>0</v>
      </c>
      <c r="F82" s="31">
        <f t="shared" si="14"/>
        <v>0</v>
      </c>
      <c r="G82" s="31">
        <f t="shared" si="15"/>
        <v>0</v>
      </c>
      <c r="H82" s="32">
        <f t="shared" si="16"/>
        <v>0</v>
      </c>
      <c r="I82" s="73"/>
      <c r="J82" s="73"/>
    </row>
    <row r="83" spans="1:10" ht="12.75">
      <c r="A83" s="33" t="s">
        <v>52</v>
      </c>
      <c r="B83" s="34"/>
      <c r="C83" s="34"/>
      <c r="D83" s="34"/>
      <c r="E83" s="31">
        <f t="shared" si="13"/>
        <v>0</v>
      </c>
      <c r="F83" s="31">
        <f t="shared" si="14"/>
        <v>0</v>
      </c>
      <c r="G83" s="31">
        <f t="shared" si="15"/>
        <v>0</v>
      </c>
      <c r="H83" s="32">
        <f t="shared" si="16"/>
        <v>0</v>
      </c>
      <c r="I83" s="73"/>
      <c r="J83" s="73"/>
    </row>
    <row r="84" spans="1:10" ht="12.75">
      <c r="A84" s="33" t="s">
        <v>53</v>
      </c>
      <c r="B84" s="34"/>
      <c r="C84" s="34"/>
      <c r="D84" s="34"/>
      <c r="E84" s="31">
        <f t="shared" si="13"/>
        <v>0</v>
      </c>
      <c r="F84" s="31">
        <f t="shared" si="14"/>
        <v>0</v>
      </c>
      <c r="G84" s="31">
        <f t="shared" si="15"/>
        <v>0</v>
      </c>
      <c r="H84" s="32">
        <f t="shared" si="16"/>
        <v>0</v>
      </c>
      <c r="I84" s="73"/>
      <c r="J84" s="73"/>
    </row>
    <row r="85" spans="1:10" ht="12.75">
      <c r="A85" s="33" t="s">
        <v>54</v>
      </c>
      <c r="B85" s="34"/>
      <c r="C85" s="34"/>
      <c r="D85" s="34"/>
      <c r="E85" s="31">
        <f t="shared" si="13"/>
        <v>0</v>
      </c>
      <c r="F85" s="31">
        <f t="shared" si="14"/>
        <v>0</v>
      </c>
      <c r="G85" s="31">
        <f t="shared" si="15"/>
        <v>0</v>
      </c>
      <c r="H85" s="32">
        <f t="shared" si="16"/>
        <v>0</v>
      </c>
      <c r="I85" s="73"/>
      <c r="J85" s="73"/>
    </row>
    <row r="86" spans="1:10" ht="12.75">
      <c r="A86" s="33" t="s">
        <v>55</v>
      </c>
      <c r="B86" s="34"/>
      <c r="C86" s="34"/>
      <c r="D86" s="34"/>
      <c r="E86" s="31">
        <f t="shared" si="13"/>
        <v>0</v>
      </c>
      <c r="F86" s="31">
        <f t="shared" si="14"/>
        <v>0</v>
      </c>
      <c r="G86" s="31">
        <f t="shared" si="15"/>
        <v>0</v>
      </c>
      <c r="H86" s="32">
        <f t="shared" si="16"/>
        <v>0</v>
      </c>
      <c r="I86" s="73"/>
      <c r="J86" s="73"/>
    </row>
    <row r="87" spans="1:10" ht="25.5">
      <c r="A87" s="38" t="s">
        <v>58</v>
      </c>
      <c r="B87" s="39" t="s">
        <v>59</v>
      </c>
      <c r="C87" s="39" t="s">
        <v>59</v>
      </c>
      <c r="D87" s="39" t="s">
        <v>59</v>
      </c>
      <c r="E87" s="42"/>
      <c r="F87" s="39" t="s">
        <v>59</v>
      </c>
      <c r="G87" s="42"/>
      <c r="H87" s="32">
        <f t="shared" si="16"/>
        <v>0</v>
      </c>
      <c r="I87" s="73"/>
      <c r="J87" s="73"/>
    </row>
    <row r="88" spans="1:10" ht="36">
      <c r="A88" s="44" t="s">
        <v>68</v>
      </c>
      <c r="B88" s="45" t="s">
        <v>59</v>
      </c>
      <c r="C88" s="45" t="s">
        <v>59</v>
      </c>
      <c r="D88" s="45" t="s">
        <v>59</v>
      </c>
      <c r="E88" s="42"/>
      <c r="F88" s="45" t="s">
        <v>59</v>
      </c>
      <c r="G88" s="42"/>
      <c r="H88" s="32">
        <f t="shared" si="16"/>
        <v>0</v>
      </c>
      <c r="I88" s="73"/>
      <c r="J88" s="73"/>
    </row>
    <row r="89" spans="1:8" ht="36">
      <c r="A89" s="44" t="s">
        <v>72</v>
      </c>
      <c r="B89" s="45" t="s">
        <v>59</v>
      </c>
      <c r="C89" s="45" t="s">
        <v>59</v>
      </c>
      <c r="D89" s="45" t="s">
        <v>59</v>
      </c>
      <c r="E89" s="31">
        <f>SUM(E90:E94)</f>
        <v>0</v>
      </c>
      <c r="F89" s="45" t="s">
        <v>59</v>
      </c>
      <c r="G89" s="31">
        <f>SUM(G90:G94)</f>
        <v>0</v>
      </c>
      <c r="H89" s="32">
        <f t="shared" si="16"/>
        <v>0</v>
      </c>
    </row>
    <row r="90" spans="1:8" ht="12.75">
      <c r="A90" s="48" t="s">
        <v>54</v>
      </c>
      <c r="B90" s="45"/>
      <c r="C90" s="45"/>
      <c r="D90" s="45"/>
      <c r="E90" s="31">
        <f>C90*D90/1000</f>
        <v>0</v>
      </c>
      <c r="F90" s="31">
        <f>K58</f>
        <v>0</v>
      </c>
      <c r="G90" s="31">
        <f>F90*C90/1000</f>
        <v>0</v>
      </c>
      <c r="H90" s="32">
        <f t="shared" si="16"/>
        <v>0</v>
      </c>
    </row>
    <row r="91" spans="1:8" ht="12.75">
      <c r="A91" s="48" t="s">
        <v>50</v>
      </c>
      <c r="B91" s="45"/>
      <c r="C91" s="45"/>
      <c r="D91" s="45"/>
      <c r="E91" s="31">
        <f>C91*D91/1000</f>
        <v>0</v>
      </c>
      <c r="F91" s="31">
        <f>K59</f>
        <v>0</v>
      </c>
      <c r="G91" s="31">
        <f>F91*C91/1000</f>
        <v>0</v>
      </c>
      <c r="H91" s="32">
        <f t="shared" si="16"/>
        <v>0</v>
      </c>
    </row>
    <row r="92" spans="1:8" ht="12.75">
      <c r="A92" s="48" t="s">
        <v>51</v>
      </c>
      <c r="B92" s="45"/>
      <c r="C92" s="45"/>
      <c r="D92" s="45"/>
      <c r="E92" s="31">
        <f>C92*D92/1000</f>
        <v>0</v>
      </c>
      <c r="F92" s="31">
        <f>K60</f>
        <v>0</v>
      </c>
      <c r="G92" s="31">
        <f>F92*C92/1000</f>
        <v>0</v>
      </c>
      <c r="H92" s="32">
        <f t="shared" si="16"/>
        <v>0</v>
      </c>
    </row>
    <row r="93" spans="1:8" ht="12.75">
      <c r="A93" s="48" t="s">
        <v>52</v>
      </c>
      <c r="B93" s="45"/>
      <c r="C93" s="45"/>
      <c r="D93" s="45"/>
      <c r="E93" s="31">
        <f>C93*D93/1000</f>
        <v>0</v>
      </c>
      <c r="F93" s="31">
        <f>K61</f>
        <v>0</v>
      </c>
      <c r="G93" s="31">
        <f>F93*C93/1000</f>
        <v>0</v>
      </c>
      <c r="H93" s="32">
        <f t="shared" si="16"/>
        <v>0</v>
      </c>
    </row>
    <row r="94" spans="1:8" ht="12.75">
      <c r="A94" s="49" t="s">
        <v>53</v>
      </c>
      <c r="B94" s="50"/>
      <c r="C94" s="50"/>
      <c r="D94" s="50"/>
      <c r="E94" s="53">
        <f>C94*D94/1000</f>
        <v>0</v>
      </c>
      <c r="F94" s="31">
        <f>K62</f>
        <v>0</v>
      </c>
      <c r="G94" s="53">
        <f>F94*C94/1000</f>
        <v>0</v>
      </c>
      <c r="H94" s="55">
        <f t="shared" si="16"/>
        <v>0</v>
      </c>
    </row>
    <row r="95" spans="1:8" s="73" customFormat="1" ht="52.5" customHeight="1">
      <c r="A95" s="56" t="s">
        <v>70</v>
      </c>
      <c r="B95" s="57" t="s">
        <v>59</v>
      </c>
      <c r="C95" s="57" t="s">
        <v>59</v>
      </c>
      <c r="D95" s="57" t="s">
        <v>59</v>
      </c>
      <c r="E95" s="60">
        <f>E78+E79+E80+E81+E82+E83+E84+E85+E86+E87+E88+E89</f>
        <v>0</v>
      </c>
      <c r="F95" s="57" t="s">
        <v>59</v>
      </c>
      <c r="G95" s="60">
        <f>G78+G79+G80+G81+G82+G83+G84+G85+G86+G87+G88+G89</f>
        <v>0</v>
      </c>
      <c r="H95" s="61">
        <f t="shared" si="16"/>
        <v>0</v>
      </c>
    </row>
  </sheetData>
  <sheetProtection selectLockedCells="1" selectUnlockedCells="1"/>
  <mergeCells count="14">
    <mergeCell ref="I37:N37"/>
    <mergeCell ref="A41:A45"/>
    <mergeCell ref="B41:H41"/>
    <mergeCell ref="I41:O41"/>
    <mergeCell ref="C68:H68"/>
    <mergeCell ref="A73:A77"/>
    <mergeCell ref="B73:H73"/>
    <mergeCell ref="A2:L2"/>
    <mergeCell ref="A3:L3"/>
    <mergeCell ref="A4:L4"/>
    <mergeCell ref="A5:L5"/>
    <mergeCell ref="A9:A13"/>
    <mergeCell ref="B9:E9"/>
    <mergeCell ref="F9:L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94"/>
  <rowBreaks count="2" manualBreakCount="2">
    <brk id="36" max="255" man="1"/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5"/>
  <sheetViews>
    <sheetView showZeros="0" zoomScalePageLayoutView="0" workbookViewId="0" topLeftCell="A7">
      <selection activeCell="A33" sqref="A33"/>
    </sheetView>
  </sheetViews>
  <sheetFormatPr defaultColWidth="9.00390625" defaultRowHeight="12.75"/>
  <cols>
    <col min="1" max="1" width="30.25390625" style="0" customWidth="1"/>
    <col min="2" max="3" width="8.75390625" style="0" customWidth="1"/>
    <col min="4" max="4" width="8.125" style="0" customWidth="1"/>
    <col min="5" max="5" width="8.75390625" style="0" customWidth="1"/>
    <col min="6" max="6" width="8.2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8.00390625" style="0" customWidth="1"/>
    <col min="11" max="12" width="8.375" style="0" customWidth="1"/>
    <col min="13" max="13" width="7.375" style="0" customWidth="1"/>
    <col min="14" max="14" width="8.25390625" style="0" customWidth="1"/>
    <col min="15" max="15" width="7.875" style="0" customWidth="1"/>
  </cols>
  <sheetData>
    <row r="1" ht="12.75">
      <c r="J1" t="s">
        <v>14</v>
      </c>
    </row>
    <row r="2" spans="1:12" ht="12.7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177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0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0" ht="12.75">
      <c r="A6" s="10" t="s">
        <v>18</v>
      </c>
      <c r="B6" s="10"/>
      <c r="C6" s="10"/>
      <c r="D6" s="8" t="s">
        <v>75</v>
      </c>
      <c r="F6" s="8"/>
      <c r="J6" s="8"/>
    </row>
    <row r="7" spans="1:4" ht="12.75">
      <c r="A7" s="10" t="s">
        <v>20</v>
      </c>
      <c r="B7" s="10"/>
      <c r="C7" s="10"/>
      <c r="D7" s="8" t="s">
        <v>82</v>
      </c>
    </row>
    <row r="8" spans="1:3" ht="12.75">
      <c r="A8" s="10"/>
      <c r="B8" s="10"/>
      <c r="C8" s="10"/>
    </row>
    <row r="9" spans="1:12" ht="12.75" customHeight="1">
      <c r="A9" s="179"/>
      <c r="B9" s="180" t="s">
        <v>76</v>
      </c>
      <c r="C9" s="180"/>
      <c r="D9" s="180"/>
      <c r="E9" s="180"/>
      <c r="F9" s="181" t="s">
        <v>77</v>
      </c>
      <c r="G9" s="181"/>
      <c r="H9" s="181"/>
      <c r="I9" s="181"/>
      <c r="J9" s="181"/>
      <c r="K9" s="181"/>
      <c r="L9" s="181"/>
    </row>
    <row r="10" spans="1:12" ht="12.75" customHeight="1">
      <c r="A10" s="179"/>
      <c r="B10" s="11" t="s">
        <v>24</v>
      </c>
      <c r="C10" s="11" t="s">
        <v>25</v>
      </c>
      <c r="D10" s="11" t="s">
        <v>26</v>
      </c>
      <c r="E10" s="12" t="s">
        <v>27</v>
      </c>
      <c r="F10" s="13" t="s">
        <v>24</v>
      </c>
      <c r="G10" s="11" t="s">
        <v>25</v>
      </c>
      <c r="H10" s="11" t="s">
        <v>26</v>
      </c>
      <c r="I10" s="11" t="s">
        <v>27</v>
      </c>
      <c r="J10" s="14" t="s">
        <v>28</v>
      </c>
      <c r="K10" s="15" t="s">
        <v>29</v>
      </c>
      <c r="L10" s="12" t="s">
        <v>30</v>
      </c>
    </row>
    <row r="11" spans="1:12" ht="12.75">
      <c r="A11" s="179"/>
      <c r="B11" s="16" t="s">
        <v>31</v>
      </c>
      <c r="C11" s="16" t="s">
        <v>32</v>
      </c>
      <c r="D11" s="16" t="s">
        <v>32</v>
      </c>
      <c r="E11" s="17" t="s">
        <v>33</v>
      </c>
      <c r="F11" s="18" t="s">
        <v>31</v>
      </c>
      <c r="G11" s="16" t="s">
        <v>32</v>
      </c>
      <c r="H11" s="16" t="s">
        <v>32</v>
      </c>
      <c r="I11" s="16" t="s">
        <v>33</v>
      </c>
      <c r="J11" s="18" t="s">
        <v>34</v>
      </c>
      <c r="K11" s="19" t="s">
        <v>35</v>
      </c>
      <c r="L11" s="17" t="s">
        <v>36</v>
      </c>
    </row>
    <row r="12" spans="1:12" ht="12.75">
      <c r="A12" s="179"/>
      <c r="B12" s="16" t="s">
        <v>37</v>
      </c>
      <c r="C12" s="16" t="s">
        <v>38</v>
      </c>
      <c r="D12" s="16" t="s">
        <v>38</v>
      </c>
      <c r="E12" s="17" t="s">
        <v>38</v>
      </c>
      <c r="F12" s="18" t="s">
        <v>37</v>
      </c>
      <c r="G12" s="16" t="s">
        <v>38</v>
      </c>
      <c r="H12" s="16" t="s">
        <v>38</v>
      </c>
      <c r="I12" s="16" t="s">
        <v>38</v>
      </c>
      <c r="J12" s="18" t="s">
        <v>39</v>
      </c>
      <c r="K12" s="19" t="s">
        <v>40</v>
      </c>
      <c r="L12" s="17" t="s">
        <v>41</v>
      </c>
    </row>
    <row r="13" spans="1:12" ht="12.75">
      <c r="A13" s="179"/>
      <c r="B13" s="20" t="s">
        <v>42</v>
      </c>
      <c r="C13" s="21" t="s">
        <v>42</v>
      </c>
      <c r="D13" s="21" t="s">
        <v>43</v>
      </c>
      <c r="E13" s="22" t="s">
        <v>44</v>
      </c>
      <c r="F13" s="23" t="s">
        <v>42</v>
      </c>
      <c r="G13" s="21" t="s">
        <v>42</v>
      </c>
      <c r="H13" s="21" t="s">
        <v>43</v>
      </c>
      <c r="I13" s="21" t="s">
        <v>44</v>
      </c>
      <c r="J13" s="24" t="s">
        <v>43</v>
      </c>
      <c r="K13" s="20" t="s">
        <v>44</v>
      </c>
      <c r="L13" s="22" t="s">
        <v>45</v>
      </c>
    </row>
    <row r="14" spans="1:12" ht="12.75" customHeight="1">
      <c r="A14" s="25" t="s">
        <v>46</v>
      </c>
      <c r="B14" s="26"/>
      <c r="C14" s="26"/>
      <c r="D14" s="26"/>
      <c r="E14" s="27">
        <f aca="true" t="shared" si="0" ref="E14:E22">C14*D14/1000</f>
        <v>0</v>
      </c>
      <c r="F14" s="28"/>
      <c r="G14" s="26"/>
      <c r="H14" s="26"/>
      <c r="I14" s="29">
        <f aca="true" t="shared" si="1" ref="I14:I22">G14*H14/1000</f>
        <v>0</v>
      </c>
      <c r="J14" s="30">
        <f aca="true" t="shared" si="2" ref="J14:J22">D14</f>
        <v>0</v>
      </c>
      <c r="K14" s="31">
        <f aca="true" t="shared" si="3" ref="K14:K22">J14*G14/1000</f>
        <v>0</v>
      </c>
      <c r="L14" s="32">
        <f aca="true" t="shared" si="4" ref="L14:L31">IF(E14=0,0,K14/E14*100)</f>
        <v>0</v>
      </c>
    </row>
    <row r="15" spans="1:12" ht="12.75" customHeight="1">
      <c r="A15" s="33" t="s">
        <v>78</v>
      </c>
      <c r="B15" s="34"/>
      <c r="C15" s="34"/>
      <c r="D15" s="34"/>
      <c r="E15" s="27">
        <f t="shared" si="0"/>
        <v>0</v>
      </c>
      <c r="F15" s="35"/>
      <c r="G15" s="34"/>
      <c r="H15" s="34"/>
      <c r="I15" s="31">
        <f t="shared" si="1"/>
        <v>0</v>
      </c>
      <c r="J15" s="30">
        <f t="shared" si="2"/>
        <v>0</v>
      </c>
      <c r="K15" s="31">
        <f t="shared" si="3"/>
        <v>0</v>
      </c>
      <c r="L15" s="32">
        <f t="shared" si="4"/>
        <v>0</v>
      </c>
    </row>
    <row r="16" spans="1:12" ht="14.25" customHeight="1">
      <c r="A16" s="33" t="s">
        <v>47</v>
      </c>
      <c r="B16" s="34"/>
      <c r="C16" s="34"/>
      <c r="D16" s="34"/>
      <c r="E16" s="27">
        <f t="shared" si="0"/>
        <v>0</v>
      </c>
      <c r="F16" s="35"/>
      <c r="G16" s="34"/>
      <c r="H16" s="34"/>
      <c r="I16" s="31">
        <f t="shared" si="1"/>
        <v>0</v>
      </c>
      <c r="J16" s="30">
        <f t="shared" si="2"/>
        <v>0</v>
      </c>
      <c r="K16" s="31">
        <f t="shared" si="3"/>
        <v>0</v>
      </c>
      <c r="L16" s="32">
        <f t="shared" si="4"/>
        <v>0</v>
      </c>
    </row>
    <row r="17" spans="1:12" ht="14.25" customHeight="1">
      <c r="A17" s="33" t="s">
        <v>79</v>
      </c>
      <c r="B17" s="34"/>
      <c r="C17" s="34"/>
      <c r="D17" s="34"/>
      <c r="E17" s="27">
        <f t="shared" si="0"/>
        <v>0</v>
      </c>
      <c r="F17" s="35"/>
      <c r="G17" s="34"/>
      <c r="H17" s="34"/>
      <c r="I17" s="31">
        <f t="shared" si="1"/>
        <v>0</v>
      </c>
      <c r="J17" s="30">
        <f t="shared" si="2"/>
        <v>0</v>
      </c>
      <c r="K17" s="31">
        <f t="shared" si="3"/>
        <v>0</v>
      </c>
      <c r="L17" s="32">
        <f t="shared" si="4"/>
        <v>0</v>
      </c>
    </row>
    <row r="18" spans="1:12" ht="14.25" customHeight="1">
      <c r="A18" s="33" t="s">
        <v>51</v>
      </c>
      <c r="B18" s="34"/>
      <c r="C18" s="34"/>
      <c r="D18" s="34"/>
      <c r="E18" s="27">
        <f t="shared" si="0"/>
        <v>0</v>
      </c>
      <c r="F18" s="35"/>
      <c r="G18" s="34"/>
      <c r="H18" s="34"/>
      <c r="I18" s="31">
        <f t="shared" si="1"/>
        <v>0</v>
      </c>
      <c r="J18" s="30">
        <f t="shared" si="2"/>
        <v>0</v>
      </c>
      <c r="K18" s="31">
        <f t="shared" si="3"/>
        <v>0</v>
      </c>
      <c r="L18" s="32">
        <f t="shared" si="4"/>
        <v>0</v>
      </c>
    </row>
    <row r="19" spans="1:12" ht="12.75" customHeight="1">
      <c r="A19" s="33" t="s">
        <v>52</v>
      </c>
      <c r="B19" s="34"/>
      <c r="C19" s="34"/>
      <c r="D19" s="34"/>
      <c r="E19" s="27">
        <f t="shared" si="0"/>
        <v>0</v>
      </c>
      <c r="F19" s="35"/>
      <c r="G19" s="34"/>
      <c r="H19" s="34"/>
      <c r="I19" s="31">
        <f t="shared" si="1"/>
        <v>0</v>
      </c>
      <c r="J19" s="30">
        <f t="shared" si="2"/>
        <v>0</v>
      </c>
      <c r="K19" s="31">
        <f t="shared" si="3"/>
        <v>0</v>
      </c>
      <c r="L19" s="32">
        <f t="shared" si="4"/>
        <v>0</v>
      </c>
    </row>
    <row r="20" spans="1:12" ht="12.75" customHeight="1">
      <c r="A20" s="33" t="s">
        <v>53</v>
      </c>
      <c r="B20" s="34"/>
      <c r="C20" s="34"/>
      <c r="D20" s="34"/>
      <c r="E20" s="27">
        <f t="shared" si="0"/>
        <v>0</v>
      </c>
      <c r="F20" s="35"/>
      <c r="G20" s="34"/>
      <c r="H20" s="34"/>
      <c r="I20" s="31">
        <f t="shared" si="1"/>
        <v>0</v>
      </c>
      <c r="J20" s="30">
        <f t="shared" si="2"/>
        <v>0</v>
      </c>
      <c r="K20" s="31">
        <f t="shared" si="3"/>
        <v>0</v>
      </c>
      <c r="L20" s="32">
        <f t="shared" si="4"/>
        <v>0</v>
      </c>
    </row>
    <row r="21" spans="1:12" ht="14.25" customHeight="1">
      <c r="A21" s="33" t="s">
        <v>54</v>
      </c>
      <c r="B21" s="34"/>
      <c r="C21" s="34"/>
      <c r="D21" s="34"/>
      <c r="E21" s="27">
        <f t="shared" si="0"/>
        <v>0</v>
      </c>
      <c r="F21" s="35"/>
      <c r="G21" s="34"/>
      <c r="H21" s="34"/>
      <c r="I21" s="31">
        <f t="shared" si="1"/>
        <v>0</v>
      </c>
      <c r="J21" s="30">
        <f t="shared" si="2"/>
        <v>0</v>
      </c>
      <c r="K21" s="31">
        <f t="shared" si="3"/>
        <v>0</v>
      </c>
      <c r="L21" s="32">
        <f t="shared" si="4"/>
        <v>0</v>
      </c>
    </row>
    <row r="22" spans="1:12" ht="14.25" customHeight="1">
      <c r="A22" s="33" t="s">
        <v>55</v>
      </c>
      <c r="B22" s="34"/>
      <c r="C22" s="34"/>
      <c r="D22" s="34"/>
      <c r="E22" s="27">
        <f t="shared" si="0"/>
        <v>0</v>
      </c>
      <c r="F22" s="35"/>
      <c r="G22" s="34"/>
      <c r="H22" s="34"/>
      <c r="I22" s="31">
        <f t="shared" si="1"/>
        <v>0</v>
      </c>
      <c r="J22" s="30">
        <f t="shared" si="2"/>
        <v>0</v>
      </c>
      <c r="K22" s="31">
        <f t="shared" si="3"/>
        <v>0</v>
      </c>
      <c r="L22" s="32">
        <f t="shared" si="4"/>
        <v>0</v>
      </c>
    </row>
    <row r="23" spans="1:12" ht="25.5">
      <c r="A23" s="38" t="s">
        <v>58</v>
      </c>
      <c r="B23" s="39" t="s">
        <v>59</v>
      </c>
      <c r="C23" s="39" t="s">
        <v>59</v>
      </c>
      <c r="D23" s="39" t="s">
        <v>59</v>
      </c>
      <c r="E23" s="40"/>
      <c r="F23" s="41" t="s">
        <v>59</v>
      </c>
      <c r="G23" s="39" t="s">
        <v>59</v>
      </c>
      <c r="H23" s="39" t="s">
        <v>59</v>
      </c>
      <c r="I23" s="42"/>
      <c r="J23" s="43" t="s">
        <v>59</v>
      </c>
      <c r="K23" s="42"/>
      <c r="L23" s="32">
        <f t="shared" si="4"/>
        <v>0</v>
      </c>
    </row>
    <row r="24" spans="1:12" ht="36.75" customHeight="1">
      <c r="A24" s="44" t="s">
        <v>60</v>
      </c>
      <c r="B24" s="45" t="s">
        <v>59</v>
      </c>
      <c r="C24" s="45" t="s">
        <v>59</v>
      </c>
      <c r="D24" s="45" t="s">
        <v>59</v>
      </c>
      <c r="E24" s="40"/>
      <c r="F24" s="46" t="s">
        <v>59</v>
      </c>
      <c r="G24" s="45" t="s">
        <v>59</v>
      </c>
      <c r="H24" s="45" t="s">
        <v>59</v>
      </c>
      <c r="I24" s="42"/>
      <c r="J24" s="46" t="s">
        <v>59</v>
      </c>
      <c r="K24" s="42"/>
      <c r="L24" s="32">
        <f t="shared" si="4"/>
        <v>0</v>
      </c>
    </row>
    <row r="25" spans="1:12" ht="38.25" customHeight="1">
      <c r="A25" s="47" t="s">
        <v>61</v>
      </c>
      <c r="B25" s="45" t="s">
        <v>59</v>
      </c>
      <c r="C25" s="45" t="s">
        <v>59</v>
      </c>
      <c r="D25" s="45" t="s">
        <v>59</v>
      </c>
      <c r="E25" s="27">
        <f>SUM(E26:E30)</f>
        <v>0</v>
      </c>
      <c r="F25" s="46" t="s">
        <v>59</v>
      </c>
      <c r="G25" s="45" t="s">
        <v>59</v>
      </c>
      <c r="H25" s="45" t="s">
        <v>59</v>
      </c>
      <c r="I25" s="31">
        <f>SUM(I26:I30)</f>
        <v>0</v>
      </c>
      <c r="J25" s="46" t="s">
        <v>59</v>
      </c>
      <c r="K25" s="31">
        <f>SUM(K26:K30)</f>
        <v>0</v>
      </c>
      <c r="L25" s="32">
        <f t="shared" si="4"/>
        <v>0</v>
      </c>
    </row>
    <row r="26" spans="1:12" ht="12.75">
      <c r="A26" s="48" t="s">
        <v>54</v>
      </c>
      <c r="B26" s="45"/>
      <c r="C26" s="45"/>
      <c r="D26" s="45"/>
      <c r="E26" s="27">
        <f>C26*D26/1000</f>
        <v>0</v>
      </c>
      <c r="F26" s="46"/>
      <c r="G26" s="45"/>
      <c r="H26" s="45"/>
      <c r="I26" s="31">
        <f>G26*H26/1000</f>
        <v>0</v>
      </c>
      <c r="J26" s="30">
        <f>D26</f>
        <v>0</v>
      </c>
      <c r="K26" s="31">
        <f>J26*G26/1000</f>
        <v>0</v>
      </c>
      <c r="L26" s="32">
        <f t="shared" si="4"/>
        <v>0</v>
      </c>
    </row>
    <row r="27" spans="1:12" ht="12.75">
      <c r="A27" s="48" t="s">
        <v>50</v>
      </c>
      <c r="B27" s="45"/>
      <c r="C27" s="45"/>
      <c r="D27" s="45"/>
      <c r="E27" s="27">
        <f>C27*D27/1000</f>
        <v>0</v>
      </c>
      <c r="F27" s="46"/>
      <c r="G27" s="45"/>
      <c r="H27" s="45"/>
      <c r="I27" s="31">
        <f>G27*H27/1000</f>
        <v>0</v>
      </c>
      <c r="J27" s="30">
        <f>D27</f>
        <v>0</v>
      </c>
      <c r="K27" s="31">
        <f>J27*G27/1000</f>
        <v>0</v>
      </c>
      <c r="L27" s="32">
        <f t="shared" si="4"/>
        <v>0</v>
      </c>
    </row>
    <row r="28" spans="1:12" ht="12.75">
      <c r="A28" s="48" t="s">
        <v>51</v>
      </c>
      <c r="B28" s="45"/>
      <c r="C28" s="45"/>
      <c r="D28" s="45"/>
      <c r="E28" s="27">
        <f>C28*D28/1000</f>
        <v>0</v>
      </c>
      <c r="F28" s="46"/>
      <c r="G28" s="45"/>
      <c r="H28" s="45"/>
      <c r="I28" s="31">
        <f>G28*H28/1000</f>
        <v>0</v>
      </c>
      <c r="J28" s="30">
        <f>D28</f>
        <v>0</v>
      </c>
      <c r="K28" s="31">
        <f>J28*G28/1000</f>
        <v>0</v>
      </c>
      <c r="L28" s="32">
        <f t="shared" si="4"/>
        <v>0</v>
      </c>
    </row>
    <row r="29" spans="1:12" ht="12.75">
      <c r="A29" s="48" t="s">
        <v>52</v>
      </c>
      <c r="B29" s="45"/>
      <c r="C29" s="45"/>
      <c r="D29" s="45"/>
      <c r="E29" s="27">
        <f>C29*D29/1000</f>
        <v>0</v>
      </c>
      <c r="F29" s="46"/>
      <c r="G29" s="45"/>
      <c r="H29" s="45"/>
      <c r="I29" s="31">
        <f>G29*H29/1000</f>
        <v>0</v>
      </c>
      <c r="J29" s="30">
        <f>D29</f>
        <v>0</v>
      </c>
      <c r="K29" s="31">
        <f>J29*G29/1000</f>
        <v>0</v>
      </c>
      <c r="L29" s="32">
        <f t="shared" si="4"/>
        <v>0</v>
      </c>
    </row>
    <row r="30" spans="1:12" ht="12.75">
      <c r="A30" s="49" t="s">
        <v>53</v>
      </c>
      <c r="B30" s="50"/>
      <c r="C30" s="50"/>
      <c r="D30" s="50"/>
      <c r="E30" s="51">
        <f>C30*D30/1000</f>
        <v>0</v>
      </c>
      <c r="F30" s="52"/>
      <c r="G30" s="50"/>
      <c r="H30" s="50"/>
      <c r="I30" s="53">
        <f>G30*H30/1000</f>
        <v>0</v>
      </c>
      <c r="J30" s="54">
        <f>D30</f>
        <v>0</v>
      </c>
      <c r="K30" s="53">
        <f>J30*G30/1000</f>
        <v>0</v>
      </c>
      <c r="L30" s="55">
        <f t="shared" si="4"/>
        <v>0</v>
      </c>
    </row>
    <row r="31" spans="1:12" ht="54" customHeight="1">
      <c r="A31" s="56" t="s">
        <v>62</v>
      </c>
      <c r="B31" s="57" t="s">
        <v>59</v>
      </c>
      <c r="C31" s="57" t="s">
        <v>59</v>
      </c>
      <c r="D31" s="57" t="s">
        <v>59</v>
      </c>
      <c r="E31" s="58">
        <f>E14+E15+E16+E17+E18+E19+E20+E21+E22+E23+E24+E25</f>
        <v>0</v>
      </c>
      <c r="F31" s="59" t="s">
        <v>59</v>
      </c>
      <c r="G31" s="57" t="s">
        <v>59</v>
      </c>
      <c r="H31" s="57" t="s">
        <v>59</v>
      </c>
      <c r="I31" s="60">
        <f>I14+I15+I16+I17+I18+I19+I20+I21+I22+I23+I24+I25</f>
        <v>0</v>
      </c>
      <c r="J31" s="59" t="s">
        <v>59</v>
      </c>
      <c r="K31" s="60">
        <f>K14+K15+K16+K17+K18+K19+K20+K21+K22+K23+K24+K25</f>
        <v>0</v>
      </c>
      <c r="L31" s="61">
        <f t="shared" si="4"/>
        <v>0</v>
      </c>
    </row>
    <row r="37" spans="9:14" ht="12.75">
      <c r="I37" s="182" t="s">
        <v>63</v>
      </c>
      <c r="J37" s="182"/>
      <c r="K37" s="182"/>
      <c r="L37" s="182"/>
      <c r="M37" s="182"/>
      <c r="N37" s="182"/>
    </row>
    <row r="38" spans="1:4" ht="12.75">
      <c r="A38" s="6" t="s">
        <v>18</v>
      </c>
      <c r="B38" s="6"/>
      <c r="C38" s="6"/>
      <c r="D38" s="8" t="str">
        <f>D6</f>
        <v>Веретенинский с/с</v>
      </c>
    </row>
    <row r="39" spans="1:4" ht="12.75">
      <c r="A39" s="10" t="s">
        <v>20</v>
      </c>
      <c r="D39" s="8" t="str">
        <f>D7</f>
        <v>И.П. Маркин В.С.</v>
      </c>
    </row>
    <row r="41" spans="1:15" ht="12.75" customHeight="1">
      <c r="A41" s="179"/>
      <c r="B41" s="180" t="s">
        <v>80</v>
      </c>
      <c r="C41" s="180"/>
      <c r="D41" s="180"/>
      <c r="E41" s="180"/>
      <c r="F41" s="180"/>
      <c r="G41" s="180"/>
      <c r="H41" s="180"/>
      <c r="I41" s="181" t="s">
        <v>81</v>
      </c>
      <c r="J41" s="181"/>
      <c r="K41" s="181"/>
      <c r="L41" s="181"/>
      <c r="M41" s="181"/>
      <c r="N41" s="181"/>
      <c r="O41" s="181"/>
    </row>
    <row r="42" spans="1:15" ht="12.75">
      <c r="A42" s="179"/>
      <c r="B42" s="11" t="s">
        <v>66</v>
      </c>
      <c r="C42" s="11" t="s">
        <v>24</v>
      </c>
      <c r="D42" s="11" t="s">
        <v>26</v>
      </c>
      <c r="E42" s="15" t="s">
        <v>27</v>
      </c>
      <c r="F42" s="11" t="s">
        <v>28</v>
      </c>
      <c r="G42" s="15" t="s">
        <v>29</v>
      </c>
      <c r="H42" s="62" t="s">
        <v>30</v>
      </c>
      <c r="I42" s="14" t="s">
        <v>66</v>
      </c>
      <c r="J42" s="11" t="s">
        <v>24</v>
      </c>
      <c r="K42" s="11" t="s">
        <v>26</v>
      </c>
      <c r="L42" s="15" t="s">
        <v>27</v>
      </c>
      <c r="M42" s="15" t="s">
        <v>28</v>
      </c>
      <c r="N42" s="15" t="s">
        <v>29</v>
      </c>
      <c r="O42" s="62" t="s">
        <v>30</v>
      </c>
    </row>
    <row r="43" spans="1:15" ht="12.75">
      <c r="A43" s="179"/>
      <c r="B43" s="16" t="s">
        <v>67</v>
      </c>
      <c r="C43" s="16" t="s">
        <v>32</v>
      </c>
      <c r="D43" s="16" t="s">
        <v>32</v>
      </c>
      <c r="E43" s="19" t="s">
        <v>33</v>
      </c>
      <c r="F43" s="16" t="s">
        <v>34</v>
      </c>
      <c r="G43" s="19" t="s">
        <v>35</v>
      </c>
      <c r="H43" s="63" t="s">
        <v>36</v>
      </c>
      <c r="I43" s="18" t="s">
        <v>67</v>
      </c>
      <c r="J43" s="16" t="s">
        <v>32</v>
      </c>
      <c r="K43" s="16" t="s">
        <v>32</v>
      </c>
      <c r="L43" s="19" t="s">
        <v>33</v>
      </c>
      <c r="M43" s="19" t="s">
        <v>34</v>
      </c>
      <c r="N43" s="19" t="s">
        <v>35</v>
      </c>
      <c r="O43" s="63" t="s">
        <v>36</v>
      </c>
    </row>
    <row r="44" spans="1:15" ht="12.75">
      <c r="A44" s="179"/>
      <c r="B44" s="16" t="s">
        <v>42</v>
      </c>
      <c r="C44" s="16" t="s">
        <v>38</v>
      </c>
      <c r="D44" s="16" t="s">
        <v>38</v>
      </c>
      <c r="E44" s="19" t="s">
        <v>38</v>
      </c>
      <c r="F44" s="16" t="s">
        <v>39</v>
      </c>
      <c r="G44" s="19" t="s">
        <v>40</v>
      </c>
      <c r="H44" s="63" t="s">
        <v>41</v>
      </c>
      <c r="I44" s="18" t="s">
        <v>42</v>
      </c>
      <c r="J44" s="16" t="s">
        <v>38</v>
      </c>
      <c r="K44" s="16" t="s">
        <v>38</v>
      </c>
      <c r="L44" s="19" t="s">
        <v>38</v>
      </c>
      <c r="M44" s="19" t="s">
        <v>39</v>
      </c>
      <c r="N44" s="19" t="s">
        <v>40</v>
      </c>
      <c r="O44" s="63" t="s">
        <v>41</v>
      </c>
    </row>
    <row r="45" spans="1:15" ht="12.75">
      <c r="A45" s="179"/>
      <c r="B45" s="64"/>
      <c r="C45" s="65" t="s">
        <v>42</v>
      </c>
      <c r="D45" s="21" t="s">
        <v>43</v>
      </c>
      <c r="E45" s="20" t="s">
        <v>44</v>
      </c>
      <c r="F45" s="21" t="s">
        <v>43</v>
      </c>
      <c r="G45" s="20" t="s">
        <v>44</v>
      </c>
      <c r="H45" s="66" t="s">
        <v>45</v>
      </c>
      <c r="I45" s="67"/>
      <c r="J45" s="65" t="s">
        <v>42</v>
      </c>
      <c r="K45" s="21" t="s">
        <v>43</v>
      </c>
      <c r="L45" s="20" t="s">
        <v>44</v>
      </c>
      <c r="M45" s="20" t="s">
        <v>43</v>
      </c>
      <c r="N45" s="20" t="s">
        <v>44</v>
      </c>
      <c r="O45" s="66" t="s">
        <v>45</v>
      </c>
    </row>
    <row r="46" spans="1:15" ht="12.75">
      <c r="A46" s="25" t="s">
        <v>46</v>
      </c>
      <c r="B46" s="26"/>
      <c r="C46" s="26"/>
      <c r="D46" s="26"/>
      <c r="E46" s="29">
        <f aca="true" t="shared" si="5" ref="E46:E54">C46*D46/1000</f>
        <v>0</v>
      </c>
      <c r="F46" s="31">
        <f aca="true" t="shared" si="6" ref="F46:F54">H14</f>
        <v>0</v>
      </c>
      <c r="G46" s="31">
        <f aca="true" t="shared" si="7" ref="G46:G54">F46*C46/1000</f>
        <v>0</v>
      </c>
      <c r="H46" s="32">
        <f aca="true" t="shared" si="8" ref="H46:H63">IF(I14=0,0,G46/I14*100)</f>
        <v>0</v>
      </c>
      <c r="I46" s="28"/>
      <c r="J46" s="26"/>
      <c r="K46" s="26"/>
      <c r="L46" s="29">
        <f aca="true" t="shared" si="9" ref="L46:L54">J46*K46/1000</f>
        <v>0</v>
      </c>
      <c r="M46" s="68">
        <f aca="true" t="shared" si="10" ref="M46:M54">D46</f>
        <v>0</v>
      </c>
      <c r="N46" s="31">
        <f aca="true" t="shared" si="11" ref="N46:N54">M46*J46/1000</f>
        <v>0</v>
      </c>
      <c r="O46" s="32">
        <f aca="true" t="shared" si="12" ref="O46:O63">IF(E46=0,0,N46/E46*100)</f>
        <v>0</v>
      </c>
    </row>
    <row r="47" spans="1:15" ht="12.75">
      <c r="A47" s="33" t="s">
        <v>78</v>
      </c>
      <c r="B47" s="34"/>
      <c r="C47" s="34"/>
      <c r="D47" s="34"/>
      <c r="E47" s="31">
        <f t="shared" si="5"/>
        <v>0</v>
      </c>
      <c r="F47" s="31">
        <f t="shared" si="6"/>
        <v>0</v>
      </c>
      <c r="G47" s="31">
        <f t="shared" si="7"/>
        <v>0</v>
      </c>
      <c r="H47" s="32">
        <f t="shared" si="8"/>
        <v>0</v>
      </c>
      <c r="I47" s="35"/>
      <c r="J47" s="34"/>
      <c r="K47" s="34"/>
      <c r="L47" s="31">
        <f t="shared" si="9"/>
        <v>0</v>
      </c>
      <c r="M47" s="68">
        <f t="shared" si="10"/>
        <v>0</v>
      </c>
      <c r="N47" s="31">
        <f t="shared" si="11"/>
        <v>0</v>
      </c>
      <c r="O47" s="32">
        <f t="shared" si="12"/>
        <v>0</v>
      </c>
    </row>
    <row r="48" spans="1:15" ht="12.75">
      <c r="A48" s="33" t="s">
        <v>47</v>
      </c>
      <c r="B48" s="34"/>
      <c r="C48" s="34"/>
      <c r="D48" s="34"/>
      <c r="E48" s="31">
        <f t="shared" si="5"/>
        <v>0</v>
      </c>
      <c r="F48" s="31">
        <f t="shared" si="6"/>
        <v>0</v>
      </c>
      <c r="G48" s="31">
        <f t="shared" si="7"/>
        <v>0</v>
      </c>
      <c r="H48" s="32">
        <f t="shared" si="8"/>
        <v>0</v>
      </c>
      <c r="I48" s="35"/>
      <c r="J48" s="34"/>
      <c r="K48" s="34"/>
      <c r="L48" s="31">
        <f t="shared" si="9"/>
        <v>0</v>
      </c>
      <c r="M48" s="68">
        <f t="shared" si="10"/>
        <v>0</v>
      </c>
      <c r="N48" s="31">
        <f t="shared" si="11"/>
        <v>0</v>
      </c>
      <c r="O48" s="32">
        <f t="shared" si="12"/>
        <v>0</v>
      </c>
    </row>
    <row r="49" spans="1:15" ht="12.75">
      <c r="A49" s="33" t="s">
        <v>79</v>
      </c>
      <c r="B49" s="34"/>
      <c r="C49" s="34"/>
      <c r="D49" s="34"/>
      <c r="E49" s="31">
        <f t="shared" si="5"/>
        <v>0</v>
      </c>
      <c r="F49" s="31">
        <f t="shared" si="6"/>
        <v>0</v>
      </c>
      <c r="G49" s="31">
        <f t="shared" si="7"/>
        <v>0</v>
      </c>
      <c r="H49" s="32">
        <f t="shared" si="8"/>
        <v>0</v>
      </c>
      <c r="I49" s="35"/>
      <c r="J49" s="34"/>
      <c r="K49" s="34"/>
      <c r="L49" s="31">
        <f t="shared" si="9"/>
        <v>0</v>
      </c>
      <c r="M49" s="68">
        <f t="shared" si="10"/>
        <v>0</v>
      </c>
      <c r="N49" s="31">
        <f t="shared" si="11"/>
        <v>0</v>
      </c>
      <c r="O49" s="32">
        <f t="shared" si="12"/>
        <v>0</v>
      </c>
    </row>
    <row r="50" spans="1:15" ht="12.75">
      <c r="A50" s="33" t="s">
        <v>51</v>
      </c>
      <c r="B50" s="34"/>
      <c r="C50" s="34"/>
      <c r="D50" s="34"/>
      <c r="E50" s="31">
        <f t="shared" si="5"/>
        <v>0</v>
      </c>
      <c r="F50" s="31">
        <f t="shared" si="6"/>
        <v>0</v>
      </c>
      <c r="G50" s="31">
        <f t="shared" si="7"/>
        <v>0</v>
      </c>
      <c r="H50" s="32">
        <f t="shared" si="8"/>
        <v>0</v>
      </c>
      <c r="I50" s="35"/>
      <c r="J50" s="34"/>
      <c r="K50" s="34"/>
      <c r="L50" s="31">
        <f t="shared" si="9"/>
        <v>0</v>
      </c>
      <c r="M50" s="68">
        <f t="shared" si="10"/>
        <v>0</v>
      </c>
      <c r="N50" s="31">
        <f t="shared" si="11"/>
        <v>0</v>
      </c>
      <c r="O50" s="32">
        <f t="shared" si="12"/>
        <v>0</v>
      </c>
    </row>
    <row r="51" spans="1:15" ht="12.75">
      <c r="A51" s="33" t="s">
        <v>52</v>
      </c>
      <c r="B51" s="34"/>
      <c r="C51" s="34"/>
      <c r="D51" s="34"/>
      <c r="E51" s="31">
        <f t="shared" si="5"/>
        <v>0</v>
      </c>
      <c r="F51" s="31">
        <f t="shared" si="6"/>
        <v>0</v>
      </c>
      <c r="G51" s="31">
        <f t="shared" si="7"/>
        <v>0</v>
      </c>
      <c r="H51" s="32">
        <f t="shared" si="8"/>
        <v>0</v>
      </c>
      <c r="I51" s="35"/>
      <c r="J51" s="34"/>
      <c r="K51" s="34"/>
      <c r="L51" s="31">
        <f t="shared" si="9"/>
        <v>0</v>
      </c>
      <c r="M51" s="68">
        <f t="shared" si="10"/>
        <v>0</v>
      </c>
      <c r="N51" s="31">
        <f t="shared" si="11"/>
        <v>0</v>
      </c>
      <c r="O51" s="32">
        <f t="shared" si="12"/>
        <v>0</v>
      </c>
    </row>
    <row r="52" spans="1:15" ht="12.75">
      <c r="A52" s="33" t="s">
        <v>53</v>
      </c>
      <c r="B52" s="34"/>
      <c r="C52" s="34"/>
      <c r="D52" s="34"/>
      <c r="E52" s="31">
        <f t="shared" si="5"/>
        <v>0</v>
      </c>
      <c r="F52" s="31">
        <f t="shared" si="6"/>
        <v>0</v>
      </c>
      <c r="G52" s="31">
        <f t="shared" si="7"/>
        <v>0</v>
      </c>
      <c r="H52" s="32">
        <f t="shared" si="8"/>
        <v>0</v>
      </c>
      <c r="I52" s="35"/>
      <c r="J52" s="34"/>
      <c r="K52" s="34"/>
      <c r="L52" s="31">
        <f t="shared" si="9"/>
        <v>0</v>
      </c>
      <c r="M52" s="68">
        <f t="shared" si="10"/>
        <v>0</v>
      </c>
      <c r="N52" s="31">
        <f t="shared" si="11"/>
        <v>0</v>
      </c>
      <c r="O52" s="32">
        <f t="shared" si="12"/>
        <v>0</v>
      </c>
    </row>
    <row r="53" spans="1:15" ht="12.75">
      <c r="A53" s="33" t="s">
        <v>54</v>
      </c>
      <c r="B53" s="34"/>
      <c r="C53" s="34"/>
      <c r="D53" s="34"/>
      <c r="E53" s="31">
        <f t="shared" si="5"/>
        <v>0</v>
      </c>
      <c r="F53" s="31">
        <f t="shared" si="6"/>
        <v>0</v>
      </c>
      <c r="G53" s="31">
        <f t="shared" si="7"/>
        <v>0</v>
      </c>
      <c r="H53" s="32">
        <f t="shared" si="8"/>
        <v>0</v>
      </c>
      <c r="I53" s="35"/>
      <c r="J53" s="34"/>
      <c r="K53" s="34"/>
      <c r="L53" s="31">
        <f t="shared" si="9"/>
        <v>0</v>
      </c>
      <c r="M53" s="68">
        <f t="shared" si="10"/>
        <v>0</v>
      </c>
      <c r="N53" s="31">
        <f t="shared" si="11"/>
        <v>0</v>
      </c>
      <c r="O53" s="32">
        <f t="shared" si="12"/>
        <v>0</v>
      </c>
    </row>
    <row r="54" spans="1:15" ht="12.75">
      <c r="A54" s="33" t="s">
        <v>55</v>
      </c>
      <c r="B54" s="34"/>
      <c r="C54" s="34"/>
      <c r="D54" s="34"/>
      <c r="E54" s="31">
        <f t="shared" si="5"/>
        <v>0</v>
      </c>
      <c r="F54" s="31">
        <f t="shared" si="6"/>
        <v>0</v>
      </c>
      <c r="G54" s="31">
        <f t="shared" si="7"/>
        <v>0</v>
      </c>
      <c r="H54" s="32">
        <f t="shared" si="8"/>
        <v>0</v>
      </c>
      <c r="I54" s="35"/>
      <c r="J54" s="34"/>
      <c r="K54" s="34"/>
      <c r="L54" s="31">
        <f t="shared" si="9"/>
        <v>0</v>
      </c>
      <c r="M54" s="68">
        <f t="shared" si="10"/>
        <v>0</v>
      </c>
      <c r="N54" s="31">
        <f t="shared" si="11"/>
        <v>0</v>
      </c>
      <c r="O54" s="32">
        <f t="shared" si="12"/>
        <v>0</v>
      </c>
    </row>
    <row r="55" spans="1:15" ht="25.5">
      <c r="A55" s="38" t="s">
        <v>58</v>
      </c>
      <c r="B55" s="39" t="s">
        <v>59</v>
      </c>
      <c r="C55" s="39" t="s">
        <v>59</v>
      </c>
      <c r="D55" s="39" t="s">
        <v>59</v>
      </c>
      <c r="E55" s="42"/>
      <c r="F55" s="39" t="s">
        <v>59</v>
      </c>
      <c r="G55" s="42"/>
      <c r="H55" s="32">
        <f t="shared" si="8"/>
        <v>0</v>
      </c>
      <c r="I55" s="43" t="s">
        <v>59</v>
      </c>
      <c r="J55" s="39" t="s">
        <v>59</v>
      </c>
      <c r="K55" s="39" t="s">
        <v>59</v>
      </c>
      <c r="L55" s="42"/>
      <c r="M55" s="69" t="s">
        <v>59</v>
      </c>
      <c r="N55" s="42"/>
      <c r="O55" s="32">
        <f t="shared" si="12"/>
        <v>0</v>
      </c>
    </row>
    <row r="56" spans="1:15" ht="37.5" customHeight="1">
      <c r="A56" s="44" t="s">
        <v>68</v>
      </c>
      <c r="B56" s="45" t="s">
        <v>59</v>
      </c>
      <c r="C56" s="45" t="s">
        <v>59</v>
      </c>
      <c r="D56" s="45" t="s">
        <v>59</v>
      </c>
      <c r="E56" s="42"/>
      <c r="F56" s="45" t="s">
        <v>59</v>
      </c>
      <c r="G56" s="42"/>
      <c r="H56" s="32">
        <f t="shared" si="8"/>
        <v>0</v>
      </c>
      <c r="I56" s="46" t="s">
        <v>59</v>
      </c>
      <c r="J56" s="45" t="s">
        <v>59</v>
      </c>
      <c r="K56" s="45" t="s">
        <v>59</v>
      </c>
      <c r="L56" s="42"/>
      <c r="M56" s="70" t="s">
        <v>59</v>
      </c>
      <c r="N56" s="42"/>
      <c r="O56" s="32">
        <f t="shared" si="12"/>
        <v>0</v>
      </c>
    </row>
    <row r="57" spans="1:15" ht="38.25" customHeight="1">
      <c r="A57" s="44" t="s">
        <v>69</v>
      </c>
      <c r="B57" s="45" t="s">
        <v>59</v>
      </c>
      <c r="C57" s="45" t="s">
        <v>59</v>
      </c>
      <c r="D57" s="45" t="s">
        <v>59</v>
      </c>
      <c r="E57" s="31">
        <f>SUM(E58:E62)</f>
        <v>0</v>
      </c>
      <c r="F57" s="45" t="s">
        <v>59</v>
      </c>
      <c r="G57" s="31">
        <f>SUM(G58:G62)</f>
        <v>0</v>
      </c>
      <c r="H57" s="32">
        <f t="shared" si="8"/>
        <v>0</v>
      </c>
      <c r="I57" s="46" t="s">
        <v>59</v>
      </c>
      <c r="J57" s="45" t="s">
        <v>59</v>
      </c>
      <c r="K57" s="45" t="s">
        <v>59</v>
      </c>
      <c r="L57" s="31">
        <f>SUM(L58:L62)</f>
        <v>0</v>
      </c>
      <c r="M57" s="70" t="s">
        <v>59</v>
      </c>
      <c r="N57" s="31">
        <f>SUM(N58:N62)</f>
        <v>0</v>
      </c>
      <c r="O57" s="32">
        <f t="shared" si="12"/>
        <v>0</v>
      </c>
    </row>
    <row r="58" spans="1:15" ht="12.75">
      <c r="A58" s="48" t="s">
        <v>54</v>
      </c>
      <c r="B58" s="45"/>
      <c r="C58" s="45"/>
      <c r="D58" s="45"/>
      <c r="E58" s="31">
        <f>C58*D58/1000</f>
        <v>0</v>
      </c>
      <c r="F58" s="31">
        <f>H26</f>
        <v>0</v>
      </c>
      <c r="G58" s="31">
        <f>F58*C58/1000</f>
        <v>0</v>
      </c>
      <c r="H58" s="32">
        <f t="shared" si="8"/>
        <v>0</v>
      </c>
      <c r="I58" s="46"/>
      <c r="J58" s="45"/>
      <c r="K58" s="45"/>
      <c r="L58" s="31">
        <f>J58*K58/1000</f>
        <v>0</v>
      </c>
      <c r="M58" s="68">
        <f>D58</f>
        <v>0</v>
      </c>
      <c r="N58" s="31">
        <f>M58*J58/1000</f>
        <v>0</v>
      </c>
      <c r="O58" s="32">
        <f t="shared" si="12"/>
        <v>0</v>
      </c>
    </row>
    <row r="59" spans="1:15" ht="12.75">
      <c r="A59" s="48" t="s">
        <v>50</v>
      </c>
      <c r="B59" s="45"/>
      <c r="C59" s="45"/>
      <c r="D59" s="45"/>
      <c r="E59" s="31">
        <f>C59*D59/1000</f>
        <v>0</v>
      </c>
      <c r="F59" s="31">
        <f>H27</f>
        <v>0</v>
      </c>
      <c r="G59" s="31">
        <f>F59*C59/1000</f>
        <v>0</v>
      </c>
      <c r="H59" s="32">
        <f t="shared" si="8"/>
        <v>0</v>
      </c>
      <c r="I59" s="46"/>
      <c r="J59" s="45"/>
      <c r="K59" s="45"/>
      <c r="L59" s="31">
        <f>J59*K59/1000</f>
        <v>0</v>
      </c>
      <c r="M59" s="68">
        <f>D59</f>
        <v>0</v>
      </c>
      <c r="N59" s="31">
        <f>M59*J59/1000</f>
        <v>0</v>
      </c>
      <c r="O59" s="32">
        <f t="shared" si="12"/>
        <v>0</v>
      </c>
    </row>
    <row r="60" spans="1:15" ht="12.75">
      <c r="A60" s="48" t="s">
        <v>51</v>
      </c>
      <c r="B60" s="45"/>
      <c r="C60" s="45"/>
      <c r="D60" s="45"/>
      <c r="E60" s="31">
        <f>C60*D60/1000</f>
        <v>0</v>
      </c>
      <c r="F60" s="31">
        <f>H28</f>
        <v>0</v>
      </c>
      <c r="G60" s="31">
        <f>F60*C60/1000</f>
        <v>0</v>
      </c>
      <c r="H60" s="32">
        <f t="shared" si="8"/>
        <v>0</v>
      </c>
      <c r="I60" s="46"/>
      <c r="J60" s="45"/>
      <c r="K60" s="45"/>
      <c r="L60" s="31">
        <f>J60*K60/1000</f>
        <v>0</v>
      </c>
      <c r="M60" s="68">
        <f>D60</f>
        <v>0</v>
      </c>
      <c r="N60" s="31">
        <f>M60*J60/1000</f>
        <v>0</v>
      </c>
      <c r="O60" s="32">
        <f t="shared" si="12"/>
        <v>0</v>
      </c>
    </row>
    <row r="61" spans="1:15" ht="12.75">
      <c r="A61" s="48" t="s">
        <v>52</v>
      </c>
      <c r="B61" s="45"/>
      <c r="C61" s="45"/>
      <c r="D61" s="45"/>
      <c r="E61" s="31">
        <f>C61*D61/1000</f>
        <v>0</v>
      </c>
      <c r="F61" s="31">
        <f>H29</f>
        <v>0</v>
      </c>
      <c r="G61" s="31">
        <f>F61*C61/1000</f>
        <v>0</v>
      </c>
      <c r="H61" s="32">
        <f t="shared" si="8"/>
        <v>0</v>
      </c>
      <c r="I61" s="46"/>
      <c r="J61" s="45"/>
      <c r="K61" s="45"/>
      <c r="L61" s="31">
        <f>J61*K61/1000</f>
        <v>0</v>
      </c>
      <c r="M61" s="68">
        <f>D61</f>
        <v>0</v>
      </c>
      <c r="N61" s="31">
        <f>M61*J61/1000</f>
        <v>0</v>
      </c>
      <c r="O61" s="32">
        <f t="shared" si="12"/>
        <v>0</v>
      </c>
    </row>
    <row r="62" spans="1:15" ht="12.75">
      <c r="A62" s="49" t="s">
        <v>53</v>
      </c>
      <c r="B62" s="50"/>
      <c r="C62" s="50"/>
      <c r="D62" s="50"/>
      <c r="E62" s="53">
        <f>C62*D62/1000</f>
        <v>0</v>
      </c>
      <c r="F62" s="31">
        <f>H30</f>
        <v>0</v>
      </c>
      <c r="G62" s="53">
        <f>F62*C62/1000</f>
        <v>0</v>
      </c>
      <c r="H62" s="55">
        <f t="shared" si="8"/>
        <v>0</v>
      </c>
      <c r="I62" s="52"/>
      <c r="J62" s="50"/>
      <c r="K62" s="50"/>
      <c r="L62" s="53">
        <f>J62*K62/1000</f>
        <v>0</v>
      </c>
      <c r="M62" s="68">
        <f>D62</f>
        <v>0</v>
      </c>
      <c r="N62" s="53">
        <f>M62*J62/1000</f>
        <v>0</v>
      </c>
      <c r="O62" s="55">
        <f t="shared" si="12"/>
        <v>0</v>
      </c>
    </row>
    <row r="63" spans="1:15" ht="54.75" customHeight="1">
      <c r="A63" s="56" t="s">
        <v>70</v>
      </c>
      <c r="B63" s="57" t="s">
        <v>59</v>
      </c>
      <c r="C63" s="57" t="s">
        <v>59</v>
      </c>
      <c r="D63" s="57" t="s">
        <v>59</v>
      </c>
      <c r="E63" s="60">
        <f>E46+E47+E48+E49+E50+E51+E52+E53+E54+E55+E56+E57</f>
        <v>0</v>
      </c>
      <c r="F63" s="57" t="s">
        <v>59</v>
      </c>
      <c r="G63" s="60">
        <f>G46+G47+G48+G49+G50+G51+G52+G53+G54+G55+G56+G57</f>
        <v>0</v>
      </c>
      <c r="H63" s="61">
        <f t="shared" si="8"/>
        <v>0</v>
      </c>
      <c r="I63" s="59" t="s">
        <v>59</v>
      </c>
      <c r="J63" s="57" t="s">
        <v>59</v>
      </c>
      <c r="K63" s="57" t="s">
        <v>59</v>
      </c>
      <c r="L63" s="60">
        <f>L46+L47+L48+L49+L50+L51+L52+L53+L54+L55+L56+L57</f>
        <v>0</v>
      </c>
      <c r="M63" s="71" t="s">
        <v>59</v>
      </c>
      <c r="N63" s="60">
        <f>N46+N47+N48+N49+N50+N51+N52+N53+N54+N55+N56+N57</f>
        <v>0</v>
      </c>
      <c r="O63" s="61">
        <f t="shared" si="12"/>
        <v>0</v>
      </c>
    </row>
    <row r="64" spans="1:13" ht="15" customHeight="1">
      <c r="A64" s="72"/>
      <c r="B64" s="9"/>
      <c r="C64" s="9"/>
      <c r="D64" s="73"/>
      <c r="E64" s="9"/>
      <c r="F64" s="73"/>
      <c r="G64" s="73"/>
      <c r="H64" s="9"/>
      <c r="I64" s="9"/>
      <c r="J64" s="73"/>
      <c r="K64" s="9"/>
      <c r="L64" s="73"/>
      <c r="M64" s="73"/>
    </row>
    <row r="65" spans="1:13" ht="15" customHeight="1">
      <c r="A65" s="74"/>
      <c r="B65" s="9"/>
      <c r="C65" s="9"/>
      <c r="D65" s="73"/>
      <c r="E65" s="9"/>
      <c r="F65" s="73"/>
      <c r="G65" s="73"/>
      <c r="H65" s="9"/>
      <c r="I65" s="9"/>
      <c r="J65" s="73"/>
      <c r="K65" s="9"/>
      <c r="L65" s="73"/>
      <c r="M65" s="73"/>
    </row>
    <row r="68" spans="3:8" ht="12.75">
      <c r="C68" s="182" t="s">
        <v>63</v>
      </c>
      <c r="D68" s="182"/>
      <c r="E68" s="182"/>
      <c r="F68" s="182"/>
      <c r="G68" s="182"/>
      <c r="H68" s="182"/>
    </row>
    <row r="70" spans="1:9" ht="12.75">
      <c r="A70" s="6" t="s">
        <v>18</v>
      </c>
      <c r="D70" s="8" t="str">
        <f>D6</f>
        <v>Веретенинский с/с</v>
      </c>
      <c r="E70" s="8"/>
      <c r="F70" s="75"/>
      <c r="G70" s="75"/>
      <c r="H70" s="75"/>
      <c r="I70" s="75"/>
    </row>
    <row r="71" spans="1:10" ht="12.75">
      <c r="A71" s="10" t="s">
        <v>20</v>
      </c>
      <c r="D71" s="8" t="str">
        <f>D7</f>
        <v>И.П. Маркин В.С.</v>
      </c>
      <c r="I71" s="73"/>
      <c r="J71" s="73"/>
    </row>
    <row r="72" spans="1:10" ht="12.75">
      <c r="A72" s="10"/>
      <c r="I72" s="73"/>
      <c r="J72" s="73"/>
    </row>
    <row r="73" spans="1:10" ht="12.75" customHeight="1">
      <c r="A73" s="179"/>
      <c r="B73" s="180" t="s">
        <v>64</v>
      </c>
      <c r="C73" s="180"/>
      <c r="D73" s="180"/>
      <c r="E73" s="180"/>
      <c r="F73" s="180"/>
      <c r="G73" s="180"/>
      <c r="H73" s="180"/>
      <c r="I73" s="73"/>
      <c r="J73" s="73"/>
    </row>
    <row r="74" spans="1:10" ht="12.75">
      <c r="A74" s="179"/>
      <c r="B74" s="11" t="s">
        <v>66</v>
      </c>
      <c r="C74" s="11" t="s">
        <v>24</v>
      </c>
      <c r="D74" s="11" t="s">
        <v>26</v>
      </c>
      <c r="E74" s="15" t="s">
        <v>27</v>
      </c>
      <c r="F74" s="11" t="s">
        <v>28</v>
      </c>
      <c r="G74" s="15" t="s">
        <v>29</v>
      </c>
      <c r="H74" s="62" t="s">
        <v>30</v>
      </c>
      <c r="I74" s="73"/>
      <c r="J74" s="73"/>
    </row>
    <row r="75" spans="1:10" ht="12.75">
      <c r="A75" s="179"/>
      <c r="B75" s="16" t="s">
        <v>67</v>
      </c>
      <c r="C75" s="16" t="s">
        <v>32</v>
      </c>
      <c r="D75" s="16" t="s">
        <v>32</v>
      </c>
      <c r="E75" s="19" t="s">
        <v>33</v>
      </c>
      <c r="F75" s="16" t="s">
        <v>34</v>
      </c>
      <c r="G75" s="19" t="s">
        <v>35</v>
      </c>
      <c r="H75" s="63" t="s">
        <v>36</v>
      </c>
      <c r="I75" s="73"/>
      <c r="J75" s="73"/>
    </row>
    <row r="76" spans="1:10" ht="12.75">
      <c r="A76" s="179"/>
      <c r="B76" s="16" t="s">
        <v>42</v>
      </c>
      <c r="C76" s="16" t="s">
        <v>38</v>
      </c>
      <c r="D76" s="16" t="s">
        <v>38</v>
      </c>
      <c r="E76" s="19" t="s">
        <v>38</v>
      </c>
      <c r="F76" s="16" t="s">
        <v>39</v>
      </c>
      <c r="G76" s="19" t="s">
        <v>40</v>
      </c>
      <c r="H76" s="63" t="s">
        <v>41</v>
      </c>
      <c r="I76" s="73"/>
      <c r="J76" s="73"/>
    </row>
    <row r="77" spans="1:10" ht="12.75">
      <c r="A77" s="179"/>
      <c r="B77" s="64"/>
      <c r="C77" s="65" t="s">
        <v>42</v>
      </c>
      <c r="D77" s="21" t="s">
        <v>43</v>
      </c>
      <c r="E77" s="20" t="s">
        <v>44</v>
      </c>
      <c r="F77" s="21" t="s">
        <v>43</v>
      </c>
      <c r="G77" s="20" t="s">
        <v>44</v>
      </c>
      <c r="H77" s="66" t="s">
        <v>45</v>
      </c>
      <c r="I77" s="73"/>
      <c r="J77" s="73"/>
    </row>
    <row r="78" spans="1:10" ht="12.75">
      <c r="A78" s="25" t="s">
        <v>46</v>
      </c>
      <c r="B78" s="26"/>
      <c r="C78" s="26"/>
      <c r="D78" s="26"/>
      <c r="E78" s="29">
        <f aca="true" t="shared" si="13" ref="E78:E86">C78*D78/1000</f>
        <v>0</v>
      </c>
      <c r="F78" s="31">
        <f aca="true" t="shared" si="14" ref="F78:F86">K46</f>
        <v>0</v>
      </c>
      <c r="G78" s="31">
        <f aca="true" t="shared" si="15" ref="G78:G86">F78*C78/1000</f>
        <v>0</v>
      </c>
      <c r="H78" s="32">
        <f aca="true" t="shared" si="16" ref="H78:H95">IF(L46=0,0,G78/L46*100)</f>
        <v>0</v>
      </c>
      <c r="I78" s="73"/>
      <c r="J78" s="73"/>
    </row>
    <row r="79" spans="1:10" ht="12.75">
      <c r="A79" s="33" t="s">
        <v>78</v>
      </c>
      <c r="B79" s="34"/>
      <c r="C79" s="34"/>
      <c r="D79" s="34"/>
      <c r="E79" s="31">
        <f t="shared" si="13"/>
        <v>0</v>
      </c>
      <c r="F79" s="31">
        <f t="shared" si="14"/>
        <v>0</v>
      </c>
      <c r="G79" s="31">
        <f t="shared" si="15"/>
        <v>0</v>
      </c>
      <c r="H79" s="32">
        <f t="shared" si="16"/>
        <v>0</v>
      </c>
      <c r="I79" s="73"/>
      <c r="J79" s="73"/>
    </row>
    <row r="80" spans="1:10" ht="12.75">
      <c r="A80" s="33" t="s">
        <v>47</v>
      </c>
      <c r="B80" s="34"/>
      <c r="C80" s="34"/>
      <c r="D80" s="34"/>
      <c r="E80" s="31">
        <f t="shared" si="13"/>
        <v>0</v>
      </c>
      <c r="F80" s="31">
        <f t="shared" si="14"/>
        <v>0</v>
      </c>
      <c r="G80" s="31">
        <f t="shared" si="15"/>
        <v>0</v>
      </c>
      <c r="H80" s="32">
        <f t="shared" si="16"/>
        <v>0</v>
      </c>
      <c r="I80" s="73"/>
      <c r="J80" s="73"/>
    </row>
    <row r="81" spans="1:10" ht="12.75">
      <c r="A81" s="33" t="s">
        <v>79</v>
      </c>
      <c r="B81" s="34"/>
      <c r="C81" s="34"/>
      <c r="D81" s="34"/>
      <c r="E81" s="31">
        <f t="shared" si="13"/>
        <v>0</v>
      </c>
      <c r="F81" s="31">
        <f t="shared" si="14"/>
        <v>0</v>
      </c>
      <c r="G81" s="31">
        <f t="shared" si="15"/>
        <v>0</v>
      </c>
      <c r="H81" s="32">
        <f t="shared" si="16"/>
        <v>0</v>
      </c>
      <c r="I81" s="73"/>
      <c r="J81" s="73"/>
    </row>
    <row r="82" spans="1:10" ht="12.75">
      <c r="A82" s="33" t="s">
        <v>51</v>
      </c>
      <c r="B82" s="34"/>
      <c r="C82" s="34"/>
      <c r="D82" s="34"/>
      <c r="E82" s="31">
        <f t="shared" si="13"/>
        <v>0</v>
      </c>
      <c r="F82" s="31">
        <f t="shared" si="14"/>
        <v>0</v>
      </c>
      <c r="G82" s="31">
        <f t="shared" si="15"/>
        <v>0</v>
      </c>
      <c r="H82" s="32">
        <f t="shared" si="16"/>
        <v>0</v>
      </c>
      <c r="I82" s="73"/>
      <c r="J82" s="73"/>
    </row>
    <row r="83" spans="1:10" ht="12.75">
      <c r="A83" s="33" t="s">
        <v>52</v>
      </c>
      <c r="B83" s="34"/>
      <c r="C83" s="34"/>
      <c r="D83" s="34"/>
      <c r="E83" s="31">
        <f t="shared" si="13"/>
        <v>0</v>
      </c>
      <c r="F83" s="31">
        <f t="shared" si="14"/>
        <v>0</v>
      </c>
      <c r="G83" s="31">
        <f t="shared" si="15"/>
        <v>0</v>
      </c>
      <c r="H83" s="32">
        <f t="shared" si="16"/>
        <v>0</v>
      </c>
      <c r="I83" s="73"/>
      <c r="J83" s="73"/>
    </row>
    <row r="84" spans="1:10" ht="12.75">
      <c r="A84" s="33" t="s">
        <v>53</v>
      </c>
      <c r="B84" s="34"/>
      <c r="C84" s="34"/>
      <c r="D84" s="34"/>
      <c r="E84" s="31">
        <f t="shared" si="13"/>
        <v>0</v>
      </c>
      <c r="F84" s="31">
        <f t="shared" si="14"/>
        <v>0</v>
      </c>
      <c r="G84" s="31">
        <f t="shared" si="15"/>
        <v>0</v>
      </c>
      <c r="H84" s="32">
        <f t="shared" si="16"/>
        <v>0</v>
      </c>
      <c r="I84" s="73"/>
      <c r="J84" s="73"/>
    </row>
    <row r="85" spans="1:10" ht="12.75">
      <c r="A85" s="33" t="s">
        <v>54</v>
      </c>
      <c r="B85" s="34"/>
      <c r="C85" s="34"/>
      <c r="D85" s="34"/>
      <c r="E85" s="31">
        <f t="shared" si="13"/>
        <v>0</v>
      </c>
      <c r="F85" s="31">
        <f t="shared" si="14"/>
        <v>0</v>
      </c>
      <c r="G85" s="31">
        <f t="shared" si="15"/>
        <v>0</v>
      </c>
      <c r="H85" s="32">
        <f t="shared" si="16"/>
        <v>0</v>
      </c>
      <c r="I85" s="73"/>
      <c r="J85" s="73"/>
    </row>
    <row r="86" spans="1:10" ht="12.75">
      <c r="A86" s="33" t="s">
        <v>55</v>
      </c>
      <c r="B86" s="34"/>
      <c r="C86" s="34"/>
      <c r="D86" s="34"/>
      <c r="E86" s="31">
        <f t="shared" si="13"/>
        <v>0</v>
      </c>
      <c r="F86" s="31">
        <f t="shared" si="14"/>
        <v>0</v>
      </c>
      <c r="G86" s="31">
        <f t="shared" si="15"/>
        <v>0</v>
      </c>
      <c r="H86" s="32">
        <f t="shared" si="16"/>
        <v>0</v>
      </c>
      <c r="I86" s="73"/>
      <c r="J86" s="73"/>
    </row>
    <row r="87" spans="1:10" ht="25.5">
      <c r="A87" s="38" t="s">
        <v>58</v>
      </c>
      <c r="B87" s="39" t="s">
        <v>59</v>
      </c>
      <c r="C87" s="39" t="s">
        <v>59</v>
      </c>
      <c r="D87" s="39" t="s">
        <v>59</v>
      </c>
      <c r="E87" s="42"/>
      <c r="F87" s="39" t="s">
        <v>59</v>
      </c>
      <c r="G87" s="42"/>
      <c r="H87" s="32">
        <f t="shared" si="16"/>
        <v>0</v>
      </c>
      <c r="I87" s="73"/>
      <c r="J87" s="73"/>
    </row>
    <row r="88" spans="1:10" ht="36">
      <c r="A88" s="44" t="s">
        <v>68</v>
      </c>
      <c r="B88" s="45" t="s">
        <v>59</v>
      </c>
      <c r="C88" s="45" t="s">
        <v>59</v>
      </c>
      <c r="D88" s="45" t="s">
        <v>59</v>
      </c>
      <c r="E88" s="42"/>
      <c r="F88" s="45" t="s">
        <v>59</v>
      </c>
      <c r="G88" s="42"/>
      <c r="H88" s="32">
        <f t="shared" si="16"/>
        <v>0</v>
      </c>
      <c r="I88" s="73"/>
      <c r="J88" s="73"/>
    </row>
    <row r="89" spans="1:8" ht="36">
      <c r="A89" s="44" t="s">
        <v>72</v>
      </c>
      <c r="B89" s="45" t="s">
        <v>59</v>
      </c>
      <c r="C89" s="45" t="s">
        <v>59</v>
      </c>
      <c r="D89" s="45" t="s">
        <v>59</v>
      </c>
      <c r="E89" s="31">
        <f>SUM(E90:E94)</f>
        <v>0</v>
      </c>
      <c r="F89" s="45" t="s">
        <v>59</v>
      </c>
      <c r="G89" s="31">
        <f>SUM(G90:G94)</f>
        <v>0</v>
      </c>
      <c r="H89" s="32">
        <f t="shared" si="16"/>
        <v>0</v>
      </c>
    </row>
    <row r="90" spans="1:8" ht="12.75">
      <c r="A90" s="48" t="s">
        <v>54</v>
      </c>
      <c r="B90" s="45"/>
      <c r="C90" s="45"/>
      <c r="D90" s="45"/>
      <c r="E90" s="31">
        <f>C90*D90/1000</f>
        <v>0</v>
      </c>
      <c r="F90" s="31">
        <f>K58</f>
        <v>0</v>
      </c>
      <c r="G90" s="31">
        <f>F90*C90/1000</f>
        <v>0</v>
      </c>
      <c r="H90" s="32">
        <f t="shared" si="16"/>
        <v>0</v>
      </c>
    </row>
    <row r="91" spans="1:8" ht="12.75">
      <c r="A91" s="48" t="s">
        <v>50</v>
      </c>
      <c r="B91" s="45"/>
      <c r="C91" s="45"/>
      <c r="D91" s="45"/>
      <c r="E91" s="31">
        <f>C91*D91/1000</f>
        <v>0</v>
      </c>
      <c r="F91" s="31">
        <f>K59</f>
        <v>0</v>
      </c>
      <c r="G91" s="31">
        <f>F91*C91/1000</f>
        <v>0</v>
      </c>
      <c r="H91" s="32">
        <f t="shared" si="16"/>
        <v>0</v>
      </c>
    </row>
    <row r="92" spans="1:8" ht="12.75">
      <c r="A92" s="48" t="s">
        <v>51</v>
      </c>
      <c r="B92" s="45"/>
      <c r="C92" s="45"/>
      <c r="D92" s="45"/>
      <c r="E92" s="31">
        <f>C92*D92/1000</f>
        <v>0</v>
      </c>
      <c r="F92" s="31">
        <f>K60</f>
        <v>0</v>
      </c>
      <c r="G92" s="31">
        <f>F92*C92/1000</f>
        <v>0</v>
      </c>
      <c r="H92" s="32">
        <f t="shared" si="16"/>
        <v>0</v>
      </c>
    </row>
    <row r="93" spans="1:8" ht="12.75">
      <c r="A93" s="48" t="s">
        <v>52</v>
      </c>
      <c r="B93" s="45"/>
      <c r="C93" s="45"/>
      <c r="D93" s="45"/>
      <c r="E93" s="31">
        <f>C93*D93/1000</f>
        <v>0</v>
      </c>
      <c r="F93" s="31">
        <f>K61</f>
        <v>0</v>
      </c>
      <c r="G93" s="31">
        <f>F93*C93/1000</f>
        <v>0</v>
      </c>
      <c r="H93" s="32">
        <f t="shared" si="16"/>
        <v>0</v>
      </c>
    </row>
    <row r="94" spans="1:8" ht="12.75">
      <c r="A94" s="49" t="s">
        <v>53</v>
      </c>
      <c r="B94" s="50"/>
      <c r="C94" s="50"/>
      <c r="D94" s="50"/>
      <c r="E94" s="53">
        <f>C94*D94/1000</f>
        <v>0</v>
      </c>
      <c r="F94" s="31">
        <f>K62</f>
        <v>0</v>
      </c>
      <c r="G94" s="53">
        <f>F94*C94/1000</f>
        <v>0</v>
      </c>
      <c r="H94" s="55">
        <f t="shared" si="16"/>
        <v>0</v>
      </c>
    </row>
    <row r="95" spans="1:8" s="73" customFormat="1" ht="52.5" customHeight="1">
      <c r="A95" s="56" t="s">
        <v>70</v>
      </c>
      <c r="B95" s="57" t="s">
        <v>59</v>
      </c>
      <c r="C95" s="57" t="s">
        <v>59</v>
      </c>
      <c r="D95" s="57" t="s">
        <v>59</v>
      </c>
      <c r="E95" s="60">
        <f>E78+E79+E80+E81+E82+E83+E84+E85+E86+E87+E88+E89</f>
        <v>0</v>
      </c>
      <c r="F95" s="57" t="s">
        <v>59</v>
      </c>
      <c r="G95" s="60">
        <f>G78+G79+G80+G81+G82+G83+G84+G85+G86+G87+G88+G89</f>
        <v>0</v>
      </c>
      <c r="H95" s="61">
        <f t="shared" si="16"/>
        <v>0</v>
      </c>
    </row>
  </sheetData>
  <sheetProtection selectLockedCells="1" selectUnlockedCells="1"/>
  <mergeCells count="14">
    <mergeCell ref="I37:N37"/>
    <mergeCell ref="A41:A45"/>
    <mergeCell ref="B41:H41"/>
    <mergeCell ref="I41:O41"/>
    <mergeCell ref="C68:H68"/>
    <mergeCell ref="A73:A77"/>
    <mergeCell ref="B73:H73"/>
    <mergeCell ref="A2:L2"/>
    <mergeCell ref="A3:L3"/>
    <mergeCell ref="A4:L4"/>
    <mergeCell ref="A5:L5"/>
    <mergeCell ref="A9:A13"/>
    <mergeCell ref="B9:E9"/>
    <mergeCell ref="F9:L9"/>
  </mergeCells>
  <printOptions/>
  <pageMargins left="0.39375" right="0.39375" top="0.39375" bottom="0.39375" header="0.5118055555555555" footer="0.5118055555555555"/>
  <pageSetup horizontalDpi="300" verticalDpi="300" orientation="landscape" paperSize="9" scale="94"/>
  <rowBreaks count="1" manualBreakCount="1"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04"/>
  <sheetViews>
    <sheetView showZeros="0" zoomScalePageLayoutView="0" workbookViewId="0" topLeftCell="A1">
      <selection activeCell="A8" sqref="A8"/>
    </sheetView>
  </sheetViews>
  <sheetFormatPr defaultColWidth="9.00390625" defaultRowHeight="12.75"/>
  <cols>
    <col min="1" max="1" width="30.25390625" style="0" customWidth="1"/>
    <col min="2" max="3" width="8.75390625" style="0" customWidth="1"/>
    <col min="4" max="4" width="8.125" style="0" customWidth="1"/>
    <col min="5" max="5" width="8.75390625" style="0" customWidth="1"/>
    <col min="6" max="6" width="8.2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8.00390625" style="0" customWidth="1"/>
    <col min="11" max="12" width="8.375" style="0" customWidth="1"/>
    <col min="13" max="13" width="7.375" style="0" customWidth="1"/>
    <col min="14" max="14" width="8.25390625" style="0" customWidth="1"/>
    <col min="15" max="15" width="7.875" style="0" customWidth="1"/>
  </cols>
  <sheetData>
    <row r="1" ht="12.75">
      <c r="J1" t="s">
        <v>14</v>
      </c>
    </row>
    <row r="2" spans="1:12" ht="12.7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177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0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0" ht="12.75">
      <c r="A6" s="10" t="s">
        <v>18</v>
      </c>
      <c r="B6" s="10"/>
      <c r="C6" s="10"/>
      <c r="D6" s="8" t="s">
        <v>83</v>
      </c>
      <c r="F6" s="8"/>
      <c r="J6" s="8"/>
    </row>
    <row r="7" spans="1:4" ht="12.75">
      <c r="A7" s="10" t="s">
        <v>20</v>
      </c>
      <c r="B7" s="10"/>
      <c r="C7" s="10"/>
      <c r="D7" s="8" t="s">
        <v>84</v>
      </c>
    </row>
    <row r="8" spans="1:3" ht="12.75">
      <c r="A8" s="10"/>
      <c r="B8" s="10"/>
      <c r="C8" s="10"/>
    </row>
    <row r="9" spans="1:12" ht="12.75" customHeight="1">
      <c r="A9" s="179"/>
      <c r="B9" s="180" t="s">
        <v>22</v>
      </c>
      <c r="C9" s="180"/>
      <c r="D9" s="180"/>
      <c r="E9" s="180"/>
      <c r="F9" s="181" t="s">
        <v>23</v>
      </c>
      <c r="G9" s="181"/>
      <c r="H9" s="181"/>
      <c r="I9" s="181"/>
      <c r="J9" s="181"/>
      <c r="K9" s="181"/>
      <c r="L9" s="181"/>
    </row>
    <row r="10" spans="1:12" ht="12.75" customHeight="1">
      <c r="A10" s="179"/>
      <c r="B10" s="11" t="s">
        <v>24</v>
      </c>
      <c r="C10" s="11" t="s">
        <v>25</v>
      </c>
      <c r="D10" s="11" t="s">
        <v>26</v>
      </c>
      <c r="E10" s="12" t="s">
        <v>27</v>
      </c>
      <c r="F10" s="13" t="s">
        <v>24</v>
      </c>
      <c r="G10" s="11" t="s">
        <v>25</v>
      </c>
      <c r="H10" s="11" t="s">
        <v>26</v>
      </c>
      <c r="I10" s="11" t="s">
        <v>27</v>
      </c>
      <c r="J10" s="14" t="s">
        <v>28</v>
      </c>
      <c r="K10" s="15" t="s">
        <v>29</v>
      </c>
      <c r="L10" s="12" t="s">
        <v>30</v>
      </c>
    </row>
    <row r="11" spans="1:12" ht="12.75">
      <c r="A11" s="179"/>
      <c r="B11" s="16" t="s">
        <v>31</v>
      </c>
      <c r="C11" s="16" t="s">
        <v>32</v>
      </c>
      <c r="D11" s="16" t="s">
        <v>32</v>
      </c>
      <c r="E11" s="17" t="s">
        <v>33</v>
      </c>
      <c r="F11" s="18" t="s">
        <v>31</v>
      </c>
      <c r="G11" s="16" t="s">
        <v>32</v>
      </c>
      <c r="H11" s="16" t="s">
        <v>32</v>
      </c>
      <c r="I11" s="16" t="s">
        <v>33</v>
      </c>
      <c r="J11" s="18" t="s">
        <v>34</v>
      </c>
      <c r="K11" s="19" t="s">
        <v>35</v>
      </c>
      <c r="L11" s="17" t="s">
        <v>36</v>
      </c>
    </row>
    <row r="12" spans="1:12" ht="12.75">
      <c r="A12" s="179"/>
      <c r="B12" s="16" t="s">
        <v>37</v>
      </c>
      <c r="C12" s="16" t="s">
        <v>38</v>
      </c>
      <c r="D12" s="16" t="s">
        <v>38</v>
      </c>
      <c r="E12" s="17" t="s">
        <v>38</v>
      </c>
      <c r="F12" s="18" t="s">
        <v>37</v>
      </c>
      <c r="G12" s="16" t="s">
        <v>38</v>
      </c>
      <c r="H12" s="16" t="s">
        <v>38</v>
      </c>
      <c r="I12" s="16" t="s">
        <v>38</v>
      </c>
      <c r="J12" s="18" t="s">
        <v>39</v>
      </c>
      <c r="K12" s="19" t="s">
        <v>40</v>
      </c>
      <c r="L12" s="17" t="s">
        <v>41</v>
      </c>
    </row>
    <row r="13" spans="1:12" ht="12.75">
      <c r="A13" s="179"/>
      <c r="B13" s="20" t="s">
        <v>42</v>
      </c>
      <c r="C13" s="21" t="s">
        <v>42</v>
      </c>
      <c r="D13" s="21" t="s">
        <v>43</v>
      </c>
      <c r="E13" s="22" t="s">
        <v>44</v>
      </c>
      <c r="F13" s="23" t="s">
        <v>42</v>
      </c>
      <c r="G13" s="21" t="s">
        <v>42</v>
      </c>
      <c r="H13" s="21" t="s">
        <v>43</v>
      </c>
      <c r="I13" s="21" t="s">
        <v>44</v>
      </c>
      <c r="J13" s="24" t="s">
        <v>43</v>
      </c>
      <c r="K13" s="20" t="s">
        <v>44</v>
      </c>
      <c r="L13" s="22" t="s">
        <v>45</v>
      </c>
    </row>
    <row r="14" spans="1:12" ht="12.75" customHeight="1">
      <c r="A14" s="25" t="s">
        <v>46</v>
      </c>
      <c r="B14" s="26"/>
      <c r="C14" s="26"/>
      <c r="D14" s="26"/>
      <c r="E14" s="27">
        <f aca="true" t="shared" si="0" ref="E14:E25">C14*D14/1000</f>
        <v>0</v>
      </c>
      <c r="F14" s="28"/>
      <c r="G14" s="26"/>
      <c r="H14" s="26"/>
      <c r="I14" s="29">
        <f aca="true" t="shared" si="1" ref="I14:I25">G14*H14/1000</f>
        <v>0</v>
      </c>
      <c r="J14" s="30">
        <f aca="true" t="shared" si="2" ref="J14:J25">D14</f>
        <v>0</v>
      </c>
      <c r="K14" s="31">
        <f aca="true" t="shared" si="3" ref="K14:K25">J14*G14/1000</f>
        <v>0</v>
      </c>
      <c r="L14" s="32">
        <f aca="true" t="shared" si="4" ref="L14:L34">IF(E14=0,0,K14/E14*100)</f>
        <v>0</v>
      </c>
    </row>
    <row r="15" spans="1:12" ht="12.75" customHeight="1">
      <c r="A15" s="33" t="s">
        <v>47</v>
      </c>
      <c r="B15" s="34"/>
      <c r="C15" s="34"/>
      <c r="D15" s="34"/>
      <c r="E15" s="27">
        <f t="shared" si="0"/>
        <v>0</v>
      </c>
      <c r="F15" s="35"/>
      <c r="G15" s="34"/>
      <c r="H15" s="34"/>
      <c r="I15" s="31">
        <f t="shared" si="1"/>
        <v>0</v>
      </c>
      <c r="J15" s="30">
        <f t="shared" si="2"/>
        <v>0</v>
      </c>
      <c r="K15" s="31">
        <f t="shared" si="3"/>
        <v>0</v>
      </c>
      <c r="L15" s="32">
        <f t="shared" si="4"/>
        <v>0</v>
      </c>
    </row>
    <row r="16" spans="1:12" ht="14.25" customHeight="1">
      <c r="A16" s="33" t="s">
        <v>48</v>
      </c>
      <c r="B16" s="34"/>
      <c r="C16" s="34"/>
      <c r="D16" s="34"/>
      <c r="E16" s="27">
        <f t="shared" si="0"/>
        <v>0</v>
      </c>
      <c r="F16" s="35"/>
      <c r="G16" s="34"/>
      <c r="H16" s="34"/>
      <c r="I16" s="31">
        <f t="shared" si="1"/>
        <v>0</v>
      </c>
      <c r="J16" s="30">
        <f t="shared" si="2"/>
        <v>0</v>
      </c>
      <c r="K16" s="31">
        <f t="shared" si="3"/>
        <v>0</v>
      </c>
      <c r="L16" s="32">
        <f t="shared" si="4"/>
        <v>0</v>
      </c>
    </row>
    <row r="17" spans="1:12" ht="14.25" customHeight="1">
      <c r="A17" s="33" t="s">
        <v>49</v>
      </c>
      <c r="B17" s="34"/>
      <c r="C17" s="34"/>
      <c r="D17" s="34"/>
      <c r="E17" s="27">
        <f t="shared" si="0"/>
        <v>0</v>
      </c>
      <c r="F17" s="35"/>
      <c r="G17" s="34"/>
      <c r="H17" s="34"/>
      <c r="I17" s="31">
        <f t="shared" si="1"/>
        <v>0</v>
      </c>
      <c r="J17" s="30">
        <f t="shared" si="2"/>
        <v>0</v>
      </c>
      <c r="K17" s="31">
        <f t="shared" si="3"/>
        <v>0</v>
      </c>
      <c r="L17" s="32">
        <f t="shared" si="4"/>
        <v>0</v>
      </c>
    </row>
    <row r="18" spans="1:12" ht="14.25" customHeight="1">
      <c r="A18" s="33" t="s">
        <v>50</v>
      </c>
      <c r="B18" s="34"/>
      <c r="C18" s="34"/>
      <c r="D18" s="34"/>
      <c r="E18" s="27">
        <f t="shared" si="0"/>
        <v>0</v>
      </c>
      <c r="F18" s="35"/>
      <c r="G18" s="34"/>
      <c r="H18" s="34"/>
      <c r="I18" s="31">
        <f t="shared" si="1"/>
        <v>0</v>
      </c>
      <c r="J18" s="30">
        <f t="shared" si="2"/>
        <v>0</v>
      </c>
      <c r="K18" s="31">
        <f t="shared" si="3"/>
        <v>0</v>
      </c>
      <c r="L18" s="32">
        <f t="shared" si="4"/>
        <v>0</v>
      </c>
    </row>
    <row r="19" spans="1:12" ht="14.25" customHeight="1">
      <c r="A19" s="33" t="s">
        <v>51</v>
      </c>
      <c r="B19" s="34"/>
      <c r="C19" s="34"/>
      <c r="D19" s="34"/>
      <c r="E19" s="27">
        <f t="shared" si="0"/>
        <v>0</v>
      </c>
      <c r="F19" s="35"/>
      <c r="G19" s="34"/>
      <c r="H19" s="34"/>
      <c r="I19" s="31">
        <f t="shared" si="1"/>
        <v>0</v>
      </c>
      <c r="J19" s="30">
        <f t="shared" si="2"/>
        <v>0</v>
      </c>
      <c r="K19" s="31">
        <f t="shared" si="3"/>
        <v>0</v>
      </c>
      <c r="L19" s="32">
        <f t="shared" si="4"/>
        <v>0</v>
      </c>
    </row>
    <row r="20" spans="1:12" ht="12.75" customHeight="1">
      <c r="A20" s="33" t="s">
        <v>52</v>
      </c>
      <c r="B20" s="34"/>
      <c r="C20" s="34"/>
      <c r="D20" s="34"/>
      <c r="E20" s="27">
        <f t="shared" si="0"/>
        <v>0</v>
      </c>
      <c r="F20" s="35"/>
      <c r="G20" s="34"/>
      <c r="H20" s="34"/>
      <c r="I20" s="31">
        <f t="shared" si="1"/>
        <v>0</v>
      </c>
      <c r="J20" s="30">
        <f t="shared" si="2"/>
        <v>0</v>
      </c>
      <c r="K20" s="31">
        <f t="shared" si="3"/>
        <v>0</v>
      </c>
      <c r="L20" s="32">
        <f t="shared" si="4"/>
        <v>0</v>
      </c>
    </row>
    <row r="21" spans="1:12" ht="12.75" customHeight="1">
      <c r="A21" s="33" t="s">
        <v>53</v>
      </c>
      <c r="B21" s="34"/>
      <c r="C21" s="34"/>
      <c r="D21" s="34"/>
      <c r="E21" s="27">
        <f t="shared" si="0"/>
        <v>0</v>
      </c>
      <c r="F21" s="35"/>
      <c r="G21" s="34"/>
      <c r="H21" s="34"/>
      <c r="I21" s="31">
        <f t="shared" si="1"/>
        <v>0</v>
      </c>
      <c r="J21" s="30">
        <f t="shared" si="2"/>
        <v>0</v>
      </c>
      <c r="K21" s="31">
        <f t="shared" si="3"/>
        <v>0</v>
      </c>
      <c r="L21" s="32">
        <f t="shared" si="4"/>
        <v>0</v>
      </c>
    </row>
    <row r="22" spans="1:12" ht="14.25" customHeight="1">
      <c r="A22" s="33" t="s">
        <v>54</v>
      </c>
      <c r="B22" s="34"/>
      <c r="C22" s="34"/>
      <c r="D22" s="34"/>
      <c r="E22" s="27">
        <f t="shared" si="0"/>
        <v>0</v>
      </c>
      <c r="F22" s="35"/>
      <c r="G22" s="34"/>
      <c r="H22" s="34"/>
      <c r="I22" s="31">
        <f t="shared" si="1"/>
        <v>0</v>
      </c>
      <c r="J22" s="30">
        <f t="shared" si="2"/>
        <v>0</v>
      </c>
      <c r="K22" s="31">
        <f t="shared" si="3"/>
        <v>0</v>
      </c>
      <c r="L22" s="32">
        <f t="shared" si="4"/>
        <v>0</v>
      </c>
    </row>
    <row r="23" spans="1:12" ht="14.25" customHeight="1">
      <c r="A23" s="33" t="s">
        <v>55</v>
      </c>
      <c r="B23" s="34"/>
      <c r="C23" s="34"/>
      <c r="D23" s="34"/>
      <c r="E23" s="27">
        <f t="shared" si="0"/>
        <v>0</v>
      </c>
      <c r="F23" s="35"/>
      <c r="G23" s="34"/>
      <c r="H23" s="34"/>
      <c r="I23" s="31">
        <f t="shared" si="1"/>
        <v>0</v>
      </c>
      <c r="J23" s="30">
        <f t="shared" si="2"/>
        <v>0</v>
      </c>
      <c r="K23" s="31">
        <f t="shared" si="3"/>
        <v>0</v>
      </c>
      <c r="L23" s="32">
        <f t="shared" si="4"/>
        <v>0</v>
      </c>
    </row>
    <row r="24" spans="1:12" ht="14.25" customHeight="1">
      <c r="A24" s="33" t="s">
        <v>56</v>
      </c>
      <c r="B24" s="36"/>
      <c r="C24" s="36"/>
      <c r="D24" s="36"/>
      <c r="E24" s="27">
        <f t="shared" si="0"/>
        <v>0</v>
      </c>
      <c r="F24" s="37"/>
      <c r="G24" s="36"/>
      <c r="H24" s="36"/>
      <c r="I24" s="31">
        <f t="shared" si="1"/>
        <v>0</v>
      </c>
      <c r="J24" s="30">
        <f t="shared" si="2"/>
        <v>0</v>
      </c>
      <c r="K24" s="31">
        <f t="shared" si="3"/>
        <v>0</v>
      </c>
      <c r="L24" s="32">
        <f t="shared" si="4"/>
        <v>0</v>
      </c>
    </row>
    <row r="25" spans="1:12" ht="14.25" customHeight="1">
      <c r="A25" s="33" t="s">
        <v>57</v>
      </c>
      <c r="B25" s="36"/>
      <c r="C25" s="36"/>
      <c r="D25" s="36"/>
      <c r="E25" s="27">
        <f t="shared" si="0"/>
        <v>0</v>
      </c>
      <c r="F25" s="37"/>
      <c r="G25" s="36"/>
      <c r="H25" s="36"/>
      <c r="I25" s="31">
        <f t="shared" si="1"/>
        <v>0</v>
      </c>
      <c r="J25" s="30">
        <f t="shared" si="2"/>
        <v>0</v>
      </c>
      <c r="K25" s="31">
        <f t="shared" si="3"/>
        <v>0</v>
      </c>
      <c r="L25" s="32">
        <f t="shared" si="4"/>
        <v>0</v>
      </c>
    </row>
    <row r="26" spans="1:12" ht="25.5">
      <c r="A26" s="38" t="s">
        <v>58</v>
      </c>
      <c r="B26" s="39" t="s">
        <v>59</v>
      </c>
      <c r="C26" s="39" t="s">
        <v>59</v>
      </c>
      <c r="D26" s="39" t="s">
        <v>59</v>
      </c>
      <c r="E26" s="40"/>
      <c r="F26" s="41" t="s">
        <v>59</v>
      </c>
      <c r="G26" s="39" t="s">
        <v>59</v>
      </c>
      <c r="H26" s="39" t="s">
        <v>59</v>
      </c>
      <c r="I26" s="42"/>
      <c r="J26" s="43" t="s">
        <v>59</v>
      </c>
      <c r="K26" s="42"/>
      <c r="L26" s="32">
        <f t="shared" si="4"/>
        <v>0</v>
      </c>
    </row>
    <row r="27" spans="1:12" ht="36.75" customHeight="1">
      <c r="A27" s="44" t="s">
        <v>60</v>
      </c>
      <c r="B27" s="45" t="s">
        <v>59</v>
      </c>
      <c r="C27" s="45" t="s">
        <v>59</v>
      </c>
      <c r="D27" s="45" t="s">
        <v>59</v>
      </c>
      <c r="E27" s="40"/>
      <c r="F27" s="46" t="s">
        <v>59</v>
      </c>
      <c r="G27" s="45" t="s">
        <v>59</v>
      </c>
      <c r="H27" s="45" t="s">
        <v>59</v>
      </c>
      <c r="I27" s="42"/>
      <c r="J27" s="46" t="s">
        <v>59</v>
      </c>
      <c r="K27" s="42"/>
      <c r="L27" s="32">
        <f t="shared" si="4"/>
        <v>0</v>
      </c>
    </row>
    <row r="28" spans="1:12" ht="38.25" customHeight="1">
      <c r="A28" s="47" t="s">
        <v>61</v>
      </c>
      <c r="B28" s="45" t="s">
        <v>59</v>
      </c>
      <c r="C28" s="45" t="s">
        <v>59</v>
      </c>
      <c r="D28" s="45" t="s">
        <v>59</v>
      </c>
      <c r="E28" s="27">
        <f>SUM(E29:E33)</f>
        <v>0</v>
      </c>
      <c r="F28" s="46" t="s">
        <v>59</v>
      </c>
      <c r="G28" s="45" t="s">
        <v>59</v>
      </c>
      <c r="H28" s="45" t="s">
        <v>59</v>
      </c>
      <c r="I28" s="31">
        <f>SUM(I29:I33)</f>
        <v>0</v>
      </c>
      <c r="J28" s="46" t="s">
        <v>59</v>
      </c>
      <c r="K28" s="31">
        <f>SUM(K29:K33)</f>
        <v>0</v>
      </c>
      <c r="L28" s="32">
        <f t="shared" si="4"/>
        <v>0</v>
      </c>
    </row>
    <row r="29" spans="1:12" ht="12.75">
      <c r="A29" s="48" t="s">
        <v>54</v>
      </c>
      <c r="B29" s="45"/>
      <c r="C29" s="45"/>
      <c r="D29" s="45"/>
      <c r="E29" s="27">
        <f>C29*D29/1000</f>
        <v>0</v>
      </c>
      <c r="F29" s="46"/>
      <c r="G29" s="45"/>
      <c r="H29" s="45"/>
      <c r="I29" s="31">
        <f>G29*H29/1000</f>
        <v>0</v>
      </c>
      <c r="J29" s="30">
        <f>D29</f>
        <v>0</v>
      </c>
      <c r="K29" s="31">
        <f>J29*G29/1000</f>
        <v>0</v>
      </c>
      <c r="L29" s="32">
        <f t="shared" si="4"/>
        <v>0</v>
      </c>
    </row>
    <row r="30" spans="1:12" ht="12.75">
      <c r="A30" s="48" t="s">
        <v>50</v>
      </c>
      <c r="B30" s="45"/>
      <c r="C30" s="45"/>
      <c r="D30" s="45"/>
      <c r="E30" s="27">
        <f>C30*D30/1000</f>
        <v>0</v>
      </c>
      <c r="F30" s="46"/>
      <c r="G30" s="45"/>
      <c r="H30" s="45"/>
      <c r="I30" s="31">
        <f>G30*H30/1000</f>
        <v>0</v>
      </c>
      <c r="J30" s="30">
        <f>D30</f>
        <v>0</v>
      </c>
      <c r="K30" s="31">
        <f>J30*G30/1000</f>
        <v>0</v>
      </c>
      <c r="L30" s="32">
        <f t="shared" si="4"/>
        <v>0</v>
      </c>
    </row>
    <row r="31" spans="1:12" ht="12.75">
      <c r="A31" s="48" t="s">
        <v>51</v>
      </c>
      <c r="B31" s="45"/>
      <c r="C31" s="45"/>
      <c r="D31" s="45"/>
      <c r="E31" s="27">
        <f>C31*D31/1000</f>
        <v>0</v>
      </c>
      <c r="F31" s="46"/>
      <c r="G31" s="45"/>
      <c r="H31" s="45"/>
      <c r="I31" s="31">
        <f>G31*H31/1000</f>
        <v>0</v>
      </c>
      <c r="J31" s="30">
        <f>D31</f>
        <v>0</v>
      </c>
      <c r="K31" s="31">
        <f>J31*G31/1000</f>
        <v>0</v>
      </c>
      <c r="L31" s="32">
        <f t="shared" si="4"/>
        <v>0</v>
      </c>
    </row>
    <row r="32" spans="1:12" ht="12.75">
      <c r="A32" s="48" t="s">
        <v>52</v>
      </c>
      <c r="B32" s="45"/>
      <c r="C32" s="45"/>
      <c r="D32" s="45"/>
      <c r="E32" s="27">
        <f>C32*D32/1000</f>
        <v>0</v>
      </c>
      <c r="F32" s="46"/>
      <c r="G32" s="45"/>
      <c r="H32" s="45"/>
      <c r="I32" s="31">
        <f>G32*H32/1000</f>
        <v>0</v>
      </c>
      <c r="J32" s="30">
        <f>D32</f>
        <v>0</v>
      </c>
      <c r="K32" s="31">
        <f>J32*G32/1000</f>
        <v>0</v>
      </c>
      <c r="L32" s="32">
        <f t="shared" si="4"/>
        <v>0</v>
      </c>
    </row>
    <row r="33" spans="1:12" ht="12.75">
      <c r="A33" s="49" t="s">
        <v>53</v>
      </c>
      <c r="B33" s="50"/>
      <c r="C33" s="50"/>
      <c r="D33" s="50"/>
      <c r="E33" s="51">
        <f>C33*D33/1000</f>
        <v>0</v>
      </c>
      <c r="F33" s="52"/>
      <c r="G33" s="50"/>
      <c r="H33" s="50"/>
      <c r="I33" s="53">
        <f>G33*H33/1000</f>
        <v>0</v>
      </c>
      <c r="J33" s="54">
        <f>D33</f>
        <v>0</v>
      </c>
      <c r="K33" s="53">
        <f>J33*G33/1000</f>
        <v>0</v>
      </c>
      <c r="L33" s="55">
        <f t="shared" si="4"/>
        <v>0</v>
      </c>
    </row>
    <row r="34" spans="1:12" ht="54" customHeight="1">
      <c r="A34" s="56" t="s">
        <v>62</v>
      </c>
      <c r="B34" s="57" t="s">
        <v>59</v>
      </c>
      <c r="C34" s="57" t="s">
        <v>59</v>
      </c>
      <c r="D34" s="57" t="s">
        <v>59</v>
      </c>
      <c r="E34" s="58">
        <f>E14+E15+E16+E18+E19+E20+E21+E22+E23+E26+E27+E28+E25+E17+E24</f>
        <v>0</v>
      </c>
      <c r="F34" s="59" t="s">
        <v>59</v>
      </c>
      <c r="G34" s="57" t="s">
        <v>59</v>
      </c>
      <c r="H34" s="57" t="s">
        <v>59</v>
      </c>
      <c r="I34" s="60">
        <f>I14+I15+I16+I18+I19+I20+I21+I22+I23+I26+I27+I28+I25+I17+I24</f>
        <v>0</v>
      </c>
      <c r="J34" s="59" t="s">
        <v>59</v>
      </c>
      <c r="K34" s="60">
        <f>K14+K15+K16+K18+K19+K20+K21+K22+K23+K26+K27+K28+K25+K17+K24</f>
        <v>0</v>
      </c>
      <c r="L34" s="61">
        <f t="shared" si="4"/>
        <v>0</v>
      </c>
    </row>
    <row r="40" spans="9:14" ht="12.75">
      <c r="I40" s="182" t="s">
        <v>63</v>
      </c>
      <c r="J40" s="182"/>
      <c r="K40" s="182"/>
      <c r="L40" s="182"/>
      <c r="M40" s="182"/>
      <c r="N40" s="182"/>
    </row>
    <row r="41" spans="1:4" ht="12.75">
      <c r="A41" s="6" t="s">
        <v>18</v>
      </c>
      <c r="B41" s="6"/>
      <c r="C41" s="6"/>
      <c r="D41" s="8" t="str">
        <f>D6</f>
        <v>Городновский с/с</v>
      </c>
    </row>
    <row r="42" spans="1:4" ht="12.75">
      <c r="A42" s="10" t="s">
        <v>20</v>
      </c>
      <c r="D42" s="8" t="str">
        <f>D7</f>
        <v>ОАО "Заря мира"</v>
      </c>
    </row>
    <row r="44" spans="1:15" ht="12.75" customHeight="1">
      <c r="A44" s="179"/>
      <c r="B44" s="180" t="s">
        <v>64</v>
      </c>
      <c r="C44" s="180"/>
      <c r="D44" s="180"/>
      <c r="E44" s="180"/>
      <c r="F44" s="180"/>
      <c r="G44" s="180"/>
      <c r="H44" s="180"/>
      <c r="I44" s="181" t="s">
        <v>65</v>
      </c>
      <c r="J44" s="181"/>
      <c r="K44" s="181"/>
      <c r="L44" s="181"/>
      <c r="M44" s="181"/>
      <c r="N44" s="181"/>
      <c r="O44" s="181"/>
    </row>
    <row r="45" spans="1:15" ht="12.75">
      <c r="A45" s="179"/>
      <c r="B45" s="11" t="s">
        <v>66</v>
      </c>
      <c r="C45" s="11" t="s">
        <v>24</v>
      </c>
      <c r="D45" s="11" t="s">
        <v>26</v>
      </c>
      <c r="E45" s="15" t="s">
        <v>27</v>
      </c>
      <c r="F45" s="11" t="s">
        <v>28</v>
      </c>
      <c r="G45" s="15" t="s">
        <v>29</v>
      </c>
      <c r="H45" s="62" t="s">
        <v>30</v>
      </c>
      <c r="I45" s="14" t="s">
        <v>66</v>
      </c>
      <c r="J45" s="11" t="s">
        <v>24</v>
      </c>
      <c r="K45" s="11" t="s">
        <v>26</v>
      </c>
      <c r="L45" s="15" t="s">
        <v>27</v>
      </c>
      <c r="M45" s="15" t="s">
        <v>28</v>
      </c>
      <c r="N45" s="15" t="s">
        <v>29</v>
      </c>
      <c r="O45" s="62" t="s">
        <v>30</v>
      </c>
    </row>
    <row r="46" spans="1:15" ht="12.75">
      <c r="A46" s="179"/>
      <c r="B46" s="16" t="s">
        <v>67</v>
      </c>
      <c r="C46" s="16" t="s">
        <v>32</v>
      </c>
      <c r="D46" s="16" t="s">
        <v>32</v>
      </c>
      <c r="E46" s="19" t="s">
        <v>33</v>
      </c>
      <c r="F46" s="16" t="s">
        <v>34</v>
      </c>
      <c r="G46" s="19" t="s">
        <v>35</v>
      </c>
      <c r="H46" s="63" t="s">
        <v>36</v>
      </c>
      <c r="I46" s="18" t="s">
        <v>67</v>
      </c>
      <c r="J46" s="16" t="s">
        <v>32</v>
      </c>
      <c r="K46" s="16" t="s">
        <v>32</v>
      </c>
      <c r="L46" s="19" t="s">
        <v>33</v>
      </c>
      <c r="M46" s="19" t="s">
        <v>34</v>
      </c>
      <c r="N46" s="19" t="s">
        <v>35</v>
      </c>
      <c r="O46" s="63" t="s">
        <v>36</v>
      </c>
    </row>
    <row r="47" spans="1:15" ht="12.75">
      <c r="A47" s="179"/>
      <c r="B47" s="16" t="s">
        <v>42</v>
      </c>
      <c r="C47" s="16" t="s">
        <v>38</v>
      </c>
      <c r="D47" s="16" t="s">
        <v>38</v>
      </c>
      <c r="E47" s="19" t="s">
        <v>38</v>
      </c>
      <c r="F47" s="16" t="s">
        <v>39</v>
      </c>
      <c r="G47" s="19" t="s">
        <v>40</v>
      </c>
      <c r="H47" s="63" t="s">
        <v>41</v>
      </c>
      <c r="I47" s="18" t="s">
        <v>42</v>
      </c>
      <c r="J47" s="16" t="s">
        <v>38</v>
      </c>
      <c r="K47" s="16" t="s">
        <v>38</v>
      </c>
      <c r="L47" s="19" t="s">
        <v>38</v>
      </c>
      <c r="M47" s="19" t="s">
        <v>39</v>
      </c>
      <c r="N47" s="19" t="s">
        <v>40</v>
      </c>
      <c r="O47" s="63" t="s">
        <v>41</v>
      </c>
    </row>
    <row r="48" spans="1:15" ht="12.75">
      <c r="A48" s="179"/>
      <c r="B48" s="64"/>
      <c r="C48" s="65" t="s">
        <v>42</v>
      </c>
      <c r="D48" s="21" t="s">
        <v>43</v>
      </c>
      <c r="E48" s="20" t="s">
        <v>44</v>
      </c>
      <c r="F48" s="21" t="s">
        <v>43</v>
      </c>
      <c r="G48" s="20" t="s">
        <v>44</v>
      </c>
      <c r="H48" s="66" t="s">
        <v>45</v>
      </c>
      <c r="I48" s="67"/>
      <c r="J48" s="65" t="s">
        <v>42</v>
      </c>
      <c r="K48" s="21" t="s">
        <v>43</v>
      </c>
      <c r="L48" s="20" t="s">
        <v>44</v>
      </c>
      <c r="M48" s="20" t="s">
        <v>43</v>
      </c>
      <c r="N48" s="20" t="s">
        <v>44</v>
      </c>
      <c r="O48" s="66" t="s">
        <v>45</v>
      </c>
    </row>
    <row r="49" spans="1:15" ht="12.75">
      <c r="A49" s="25" t="s">
        <v>46</v>
      </c>
      <c r="B49" s="26"/>
      <c r="C49" s="26"/>
      <c r="D49" s="26"/>
      <c r="E49" s="29">
        <f aca="true" t="shared" si="5" ref="E49:E60">C49*D49/1000</f>
        <v>0</v>
      </c>
      <c r="F49" s="31">
        <f aca="true" t="shared" si="6" ref="F49:F60">H14</f>
        <v>0</v>
      </c>
      <c r="G49" s="31">
        <f aca="true" t="shared" si="7" ref="G49:G60">F49*C49/1000</f>
        <v>0</v>
      </c>
      <c r="H49" s="32">
        <f aca="true" t="shared" si="8" ref="H49:H69">IF(I14=0,0,G49/I14*100)</f>
        <v>0</v>
      </c>
      <c r="I49" s="28"/>
      <c r="J49" s="26"/>
      <c r="K49" s="26"/>
      <c r="L49" s="29">
        <f aca="true" t="shared" si="9" ref="L49:L60">J49*K49/1000</f>
        <v>0</v>
      </c>
      <c r="M49" s="68">
        <f aca="true" t="shared" si="10" ref="M49:M60">D49</f>
        <v>0</v>
      </c>
      <c r="N49" s="31">
        <f aca="true" t="shared" si="11" ref="N49:N60">M49*J49/1000</f>
        <v>0</v>
      </c>
      <c r="O49" s="32">
        <f aca="true" t="shared" si="12" ref="O49:O69">IF(E49=0,0,N49/E49*100)</f>
        <v>0</v>
      </c>
    </row>
    <row r="50" spans="1:15" ht="12.75">
      <c r="A50" s="33" t="s">
        <v>47</v>
      </c>
      <c r="B50" s="34"/>
      <c r="C50" s="34"/>
      <c r="D50" s="34"/>
      <c r="E50" s="31">
        <f t="shared" si="5"/>
        <v>0</v>
      </c>
      <c r="F50" s="31">
        <f t="shared" si="6"/>
        <v>0</v>
      </c>
      <c r="G50" s="31">
        <f t="shared" si="7"/>
        <v>0</v>
      </c>
      <c r="H50" s="32">
        <f t="shared" si="8"/>
        <v>0</v>
      </c>
      <c r="I50" s="35"/>
      <c r="J50" s="34"/>
      <c r="K50" s="34"/>
      <c r="L50" s="31">
        <f t="shared" si="9"/>
        <v>0</v>
      </c>
      <c r="M50" s="68">
        <f t="shared" si="10"/>
        <v>0</v>
      </c>
      <c r="N50" s="31">
        <f t="shared" si="11"/>
        <v>0</v>
      </c>
      <c r="O50" s="32">
        <f t="shared" si="12"/>
        <v>0</v>
      </c>
    </row>
    <row r="51" spans="1:15" ht="12.75">
      <c r="A51" s="33" t="s">
        <v>48</v>
      </c>
      <c r="B51" s="34"/>
      <c r="C51" s="34"/>
      <c r="D51" s="34"/>
      <c r="E51" s="31">
        <f t="shared" si="5"/>
        <v>0</v>
      </c>
      <c r="F51" s="31">
        <f t="shared" si="6"/>
        <v>0</v>
      </c>
      <c r="G51" s="31">
        <f t="shared" si="7"/>
        <v>0</v>
      </c>
      <c r="H51" s="32">
        <f t="shared" si="8"/>
        <v>0</v>
      </c>
      <c r="I51" s="35"/>
      <c r="J51" s="34"/>
      <c r="K51" s="34"/>
      <c r="L51" s="31">
        <f t="shared" si="9"/>
        <v>0</v>
      </c>
      <c r="M51" s="68">
        <f t="shared" si="10"/>
        <v>0</v>
      </c>
      <c r="N51" s="31">
        <f t="shared" si="11"/>
        <v>0</v>
      </c>
      <c r="O51" s="32">
        <f t="shared" si="12"/>
        <v>0</v>
      </c>
    </row>
    <row r="52" spans="1:15" ht="12.75">
      <c r="A52" s="33" t="s">
        <v>49</v>
      </c>
      <c r="B52" s="34"/>
      <c r="C52" s="34"/>
      <c r="D52" s="34"/>
      <c r="E52" s="31">
        <f t="shared" si="5"/>
        <v>0</v>
      </c>
      <c r="F52" s="31">
        <f t="shared" si="6"/>
        <v>0</v>
      </c>
      <c r="G52" s="31">
        <f t="shared" si="7"/>
        <v>0</v>
      </c>
      <c r="H52" s="32">
        <f t="shared" si="8"/>
        <v>0</v>
      </c>
      <c r="I52" s="35"/>
      <c r="J52" s="34"/>
      <c r="K52" s="34"/>
      <c r="L52" s="31">
        <f t="shared" si="9"/>
        <v>0</v>
      </c>
      <c r="M52" s="68">
        <f t="shared" si="10"/>
        <v>0</v>
      </c>
      <c r="N52" s="31">
        <f t="shared" si="11"/>
        <v>0</v>
      </c>
      <c r="O52" s="32">
        <f t="shared" si="12"/>
        <v>0</v>
      </c>
    </row>
    <row r="53" spans="1:15" ht="12.75">
      <c r="A53" s="33" t="s">
        <v>50</v>
      </c>
      <c r="B53" s="34"/>
      <c r="C53" s="34"/>
      <c r="D53" s="34"/>
      <c r="E53" s="31">
        <f t="shared" si="5"/>
        <v>0</v>
      </c>
      <c r="F53" s="31">
        <f t="shared" si="6"/>
        <v>0</v>
      </c>
      <c r="G53" s="31">
        <f t="shared" si="7"/>
        <v>0</v>
      </c>
      <c r="H53" s="32">
        <f t="shared" si="8"/>
        <v>0</v>
      </c>
      <c r="I53" s="35"/>
      <c r="J53" s="34"/>
      <c r="K53" s="34"/>
      <c r="L53" s="31">
        <f t="shared" si="9"/>
        <v>0</v>
      </c>
      <c r="M53" s="68">
        <f t="shared" si="10"/>
        <v>0</v>
      </c>
      <c r="N53" s="31">
        <f t="shared" si="11"/>
        <v>0</v>
      </c>
      <c r="O53" s="32">
        <f t="shared" si="12"/>
        <v>0</v>
      </c>
    </row>
    <row r="54" spans="1:15" ht="12.75">
      <c r="A54" s="33" t="s">
        <v>51</v>
      </c>
      <c r="B54" s="34"/>
      <c r="C54" s="34"/>
      <c r="D54" s="34"/>
      <c r="E54" s="31">
        <f t="shared" si="5"/>
        <v>0</v>
      </c>
      <c r="F54" s="31">
        <f t="shared" si="6"/>
        <v>0</v>
      </c>
      <c r="G54" s="31">
        <f t="shared" si="7"/>
        <v>0</v>
      </c>
      <c r="H54" s="32">
        <f t="shared" si="8"/>
        <v>0</v>
      </c>
      <c r="I54" s="35"/>
      <c r="J54" s="34"/>
      <c r="K54" s="34"/>
      <c r="L54" s="31">
        <f t="shared" si="9"/>
        <v>0</v>
      </c>
      <c r="M54" s="68">
        <f t="shared" si="10"/>
        <v>0</v>
      </c>
      <c r="N54" s="31">
        <f t="shared" si="11"/>
        <v>0</v>
      </c>
      <c r="O54" s="32">
        <f t="shared" si="12"/>
        <v>0</v>
      </c>
    </row>
    <row r="55" spans="1:15" ht="12.75">
      <c r="A55" s="33" t="s">
        <v>52</v>
      </c>
      <c r="B55" s="34"/>
      <c r="C55" s="34"/>
      <c r="D55" s="34"/>
      <c r="E55" s="31">
        <f t="shared" si="5"/>
        <v>0</v>
      </c>
      <c r="F55" s="31">
        <f t="shared" si="6"/>
        <v>0</v>
      </c>
      <c r="G55" s="31">
        <f t="shared" si="7"/>
        <v>0</v>
      </c>
      <c r="H55" s="32">
        <f t="shared" si="8"/>
        <v>0</v>
      </c>
      <c r="I55" s="35"/>
      <c r="J55" s="34"/>
      <c r="K55" s="34"/>
      <c r="L55" s="31">
        <f t="shared" si="9"/>
        <v>0</v>
      </c>
      <c r="M55" s="68">
        <f t="shared" si="10"/>
        <v>0</v>
      </c>
      <c r="N55" s="31">
        <f t="shared" si="11"/>
        <v>0</v>
      </c>
      <c r="O55" s="32">
        <f t="shared" si="12"/>
        <v>0</v>
      </c>
    </row>
    <row r="56" spans="1:15" ht="12.75">
      <c r="A56" s="33" t="s">
        <v>53</v>
      </c>
      <c r="B56" s="34"/>
      <c r="C56" s="34"/>
      <c r="D56" s="34"/>
      <c r="E56" s="31">
        <f t="shared" si="5"/>
        <v>0</v>
      </c>
      <c r="F56" s="31">
        <f t="shared" si="6"/>
        <v>0</v>
      </c>
      <c r="G56" s="31">
        <f t="shared" si="7"/>
        <v>0</v>
      </c>
      <c r="H56" s="32">
        <f t="shared" si="8"/>
        <v>0</v>
      </c>
      <c r="I56" s="35"/>
      <c r="J56" s="34"/>
      <c r="K56" s="34"/>
      <c r="L56" s="31">
        <f t="shared" si="9"/>
        <v>0</v>
      </c>
      <c r="M56" s="68">
        <f t="shared" si="10"/>
        <v>0</v>
      </c>
      <c r="N56" s="31">
        <f t="shared" si="11"/>
        <v>0</v>
      </c>
      <c r="O56" s="32">
        <f t="shared" si="12"/>
        <v>0</v>
      </c>
    </row>
    <row r="57" spans="1:15" ht="12.75">
      <c r="A57" s="33" t="s">
        <v>54</v>
      </c>
      <c r="B57" s="34"/>
      <c r="C57" s="34"/>
      <c r="D57" s="34"/>
      <c r="E57" s="31">
        <f t="shared" si="5"/>
        <v>0</v>
      </c>
      <c r="F57" s="31">
        <f t="shared" si="6"/>
        <v>0</v>
      </c>
      <c r="G57" s="31">
        <f t="shared" si="7"/>
        <v>0</v>
      </c>
      <c r="H57" s="32">
        <f t="shared" si="8"/>
        <v>0</v>
      </c>
      <c r="I57" s="35"/>
      <c r="J57" s="34"/>
      <c r="K57" s="34"/>
      <c r="L57" s="31">
        <f t="shared" si="9"/>
        <v>0</v>
      </c>
      <c r="M57" s="68">
        <f t="shared" si="10"/>
        <v>0</v>
      </c>
      <c r="N57" s="31">
        <f t="shared" si="11"/>
        <v>0</v>
      </c>
      <c r="O57" s="32">
        <f t="shared" si="12"/>
        <v>0</v>
      </c>
    </row>
    <row r="58" spans="1:15" ht="12.75">
      <c r="A58" s="33" t="s">
        <v>55</v>
      </c>
      <c r="B58" s="34"/>
      <c r="C58" s="34"/>
      <c r="D58" s="34"/>
      <c r="E58" s="31">
        <f t="shared" si="5"/>
        <v>0</v>
      </c>
      <c r="F58" s="31">
        <f t="shared" si="6"/>
        <v>0</v>
      </c>
      <c r="G58" s="31">
        <f t="shared" si="7"/>
        <v>0</v>
      </c>
      <c r="H58" s="32">
        <f t="shared" si="8"/>
        <v>0</v>
      </c>
      <c r="I58" s="35"/>
      <c r="J58" s="34"/>
      <c r="K58" s="34"/>
      <c r="L58" s="31">
        <f t="shared" si="9"/>
        <v>0</v>
      </c>
      <c r="M58" s="68">
        <f t="shared" si="10"/>
        <v>0</v>
      </c>
      <c r="N58" s="31">
        <f t="shared" si="11"/>
        <v>0</v>
      </c>
      <c r="O58" s="32">
        <f t="shared" si="12"/>
        <v>0</v>
      </c>
    </row>
    <row r="59" spans="1:15" ht="12.75">
      <c r="A59" s="33" t="s">
        <v>56</v>
      </c>
      <c r="B59" s="36"/>
      <c r="C59" s="36"/>
      <c r="D59" s="36"/>
      <c r="E59" s="31">
        <f t="shared" si="5"/>
        <v>0</v>
      </c>
      <c r="F59" s="31">
        <f t="shared" si="6"/>
        <v>0</v>
      </c>
      <c r="G59" s="31">
        <f t="shared" si="7"/>
        <v>0</v>
      </c>
      <c r="H59" s="32">
        <f t="shared" si="8"/>
        <v>0</v>
      </c>
      <c r="I59" s="37"/>
      <c r="J59" s="36"/>
      <c r="K59" s="36"/>
      <c r="L59" s="31">
        <f t="shared" si="9"/>
        <v>0</v>
      </c>
      <c r="M59" s="68">
        <f t="shared" si="10"/>
        <v>0</v>
      </c>
      <c r="N59" s="31">
        <f t="shared" si="11"/>
        <v>0</v>
      </c>
      <c r="O59" s="32">
        <f t="shared" si="12"/>
        <v>0</v>
      </c>
    </row>
    <row r="60" spans="1:15" ht="12.75">
      <c r="A60" s="33" t="s">
        <v>57</v>
      </c>
      <c r="B60" s="36"/>
      <c r="C60" s="36"/>
      <c r="D60" s="36"/>
      <c r="E60" s="31">
        <f t="shared" si="5"/>
        <v>0</v>
      </c>
      <c r="F60" s="31">
        <f t="shared" si="6"/>
        <v>0</v>
      </c>
      <c r="G60" s="31">
        <f t="shared" si="7"/>
        <v>0</v>
      </c>
      <c r="H60" s="32">
        <f t="shared" si="8"/>
        <v>0</v>
      </c>
      <c r="I60" s="37"/>
      <c r="J60" s="36"/>
      <c r="K60" s="36"/>
      <c r="L60" s="31">
        <f t="shared" si="9"/>
        <v>0</v>
      </c>
      <c r="M60" s="68">
        <f t="shared" si="10"/>
        <v>0</v>
      </c>
      <c r="N60" s="31">
        <f t="shared" si="11"/>
        <v>0</v>
      </c>
      <c r="O60" s="32">
        <f t="shared" si="12"/>
        <v>0</v>
      </c>
    </row>
    <row r="61" spans="1:15" ht="25.5">
      <c r="A61" s="38" t="s">
        <v>58</v>
      </c>
      <c r="B61" s="39" t="s">
        <v>59</v>
      </c>
      <c r="C61" s="39" t="s">
        <v>59</v>
      </c>
      <c r="D61" s="39" t="s">
        <v>59</v>
      </c>
      <c r="E61" s="42"/>
      <c r="F61" s="39" t="s">
        <v>59</v>
      </c>
      <c r="G61" s="42"/>
      <c r="H61" s="32">
        <f t="shared" si="8"/>
        <v>0</v>
      </c>
      <c r="I61" s="43" t="s">
        <v>59</v>
      </c>
      <c r="J61" s="39" t="s">
        <v>59</v>
      </c>
      <c r="K61" s="39" t="s">
        <v>59</v>
      </c>
      <c r="L61" s="42"/>
      <c r="M61" s="69" t="s">
        <v>59</v>
      </c>
      <c r="N61" s="42"/>
      <c r="O61" s="32">
        <f t="shared" si="12"/>
        <v>0</v>
      </c>
    </row>
    <row r="62" spans="1:15" ht="37.5" customHeight="1">
      <c r="A62" s="44" t="s">
        <v>68</v>
      </c>
      <c r="B62" s="45" t="s">
        <v>59</v>
      </c>
      <c r="C62" s="45" t="s">
        <v>59</v>
      </c>
      <c r="D62" s="45" t="s">
        <v>59</v>
      </c>
      <c r="E62" s="42"/>
      <c r="F62" s="45" t="s">
        <v>59</v>
      </c>
      <c r="G62" s="42"/>
      <c r="H62" s="32">
        <f t="shared" si="8"/>
        <v>0</v>
      </c>
      <c r="I62" s="46" t="s">
        <v>59</v>
      </c>
      <c r="J62" s="45" t="s">
        <v>59</v>
      </c>
      <c r="K62" s="45" t="s">
        <v>59</v>
      </c>
      <c r="L62" s="42"/>
      <c r="M62" s="70" t="s">
        <v>59</v>
      </c>
      <c r="N62" s="42"/>
      <c r="O62" s="32">
        <f t="shared" si="12"/>
        <v>0</v>
      </c>
    </row>
    <row r="63" spans="1:15" ht="38.25" customHeight="1">
      <c r="A63" s="44" t="s">
        <v>69</v>
      </c>
      <c r="B63" s="45" t="s">
        <v>59</v>
      </c>
      <c r="C63" s="45" t="s">
        <v>59</v>
      </c>
      <c r="D63" s="45" t="s">
        <v>59</v>
      </c>
      <c r="E63" s="31">
        <f>SUM(E64:E68)</f>
        <v>0</v>
      </c>
      <c r="F63" s="45" t="s">
        <v>59</v>
      </c>
      <c r="G63" s="31">
        <f>SUM(G64:G68)</f>
        <v>0</v>
      </c>
      <c r="H63" s="32">
        <f t="shared" si="8"/>
        <v>0</v>
      </c>
      <c r="I63" s="46" t="s">
        <v>59</v>
      </c>
      <c r="J63" s="45" t="s">
        <v>59</v>
      </c>
      <c r="K63" s="45" t="s">
        <v>59</v>
      </c>
      <c r="L63" s="31">
        <f>SUM(L64:L68)</f>
        <v>0</v>
      </c>
      <c r="M63" s="70" t="s">
        <v>59</v>
      </c>
      <c r="N63" s="31">
        <f>SUM(N64:N68)</f>
        <v>0</v>
      </c>
      <c r="O63" s="32">
        <f t="shared" si="12"/>
        <v>0</v>
      </c>
    </row>
    <row r="64" spans="1:15" ht="12.75">
      <c r="A64" s="48" t="s">
        <v>54</v>
      </c>
      <c r="B64" s="45"/>
      <c r="C64" s="45"/>
      <c r="D64" s="45"/>
      <c r="E64" s="31">
        <f>C64*D64/1000</f>
        <v>0</v>
      </c>
      <c r="F64" s="31">
        <f>H29</f>
        <v>0</v>
      </c>
      <c r="G64" s="31">
        <f>F64*C64/1000</f>
        <v>0</v>
      </c>
      <c r="H64" s="32">
        <f t="shared" si="8"/>
        <v>0</v>
      </c>
      <c r="I64" s="46"/>
      <c r="J64" s="45"/>
      <c r="K64" s="45"/>
      <c r="L64" s="31">
        <f>J64*K64/1000</f>
        <v>0</v>
      </c>
      <c r="M64" s="68">
        <f>D64</f>
        <v>0</v>
      </c>
      <c r="N64" s="31">
        <f>M64*J64/1000</f>
        <v>0</v>
      </c>
      <c r="O64" s="32">
        <f t="shared" si="12"/>
        <v>0</v>
      </c>
    </row>
    <row r="65" spans="1:15" ht="12.75">
      <c r="A65" s="48" t="s">
        <v>50</v>
      </c>
      <c r="B65" s="45"/>
      <c r="C65" s="45"/>
      <c r="D65" s="45"/>
      <c r="E65" s="31">
        <f>C65*D65/1000</f>
        <v>0</v>
      </c>
      <c r="F65" s="31">
        <f>H30</f>
        <v>0</v>
      </c>
      <c r="G65" s="31">
        <f>F65*C65/1000</f>
        <v>0</v>
      </c>
      <c r="H65" s="32">
        <f t="shared" si="8"/>
        <v>0</v>
      </c>
      <c r="I65" s="46"/>
      <c r="J65" s="45"/>
      <c r="K65" s="45"/>
      <c r="L65" s="31">
        <f>J65*K65/1000</f>
        <v>0</v>
      </c>
      <c r="M65" s="68">
        <f>D65</f>
        <v>0</v>
      </c>
      <c r="N65" s="31">
        <f>M65*J65/1000</f>
        <v>0</v>
      </c>
      <c r="O65" s="32">
        <f t="shared" si="12"/>
        <v>0</v>
      </c>
    </row>
    <row r="66" spans="1:15" ht="12.75">
      <c r="A66" s="48" t="s">
        <v>51</v>
      </c>
      <c r="B66" s="45"/>
      <c r="C66" s="45"/>
      <c r="D66" s="45"/>
      <c r="E66" s="31">
        <f>C66*D66/1000</f>
        <v>0</v>
      </c>
      <c r="F66" s="31">
        <f>H31</f>
        <v>0</v>
      </c>
      <c r="G66" s="31">
        <f>F66*C66/1000</f>
        <v>0</v>
      </c>
      <c r="H66" s="32">
        <f t="shared" si="8"/>
        <v>0</v>
      </c>
      <c r="I66" s="46"/>
      <c r="J66" s="45"/>
      <c r="K66" s="45"/>
      <c r="L66" s="31">
        <f>J66*K66/1000</f>
        <v>0</v>
      </c>
      <c r="M66" s="68">
        <f>D66</f>
        <v>0</v>
      </c>
      <c r="N66" s="31">
        <f>M66*J66/1000</f>
        <v>0</v>
      </c>
      <c r="O66" s="32">
        <f t="shared" si="12"/>
        <v>0</v>
      </c>
    </row>
    <row r="67" spans="1:15" ht="12.75">
      <c r="A67" s="48" t="s">
        <v>52</v>
      </c>
      <c r="B67" s="45"/>
      <c r="C67" s="45"/>
      <c r="D67" s="45"/>
      <c r="E67" s="31">
        <f>C67*D67/1000</f>
        <v>0</v>
      </c>
      <c r="F67" s="31">
        <f>H32</f>
        <v>0</v>
      </c>
      <c r="G67" s="31">
        <f>F67*C67/1000</f>
        <v>0</v>
      </c>
      <c r="H67" s="32">
        <f t="shared" si="8"/>
        <v>0</v>
      </c>
      <c r="I67" s="46"/>
      <c r="J67" s="45"/>
      <c r="K67" s="45"/>
      <c r="L67" s="31">
        <f>J67*K67/1000</f>
        <v>0</v>
      </c>
      <c r="M67" s="68">
        <f>D67</f>
        <v>0</v>
      </c>
      <c r="N67" s="31">
        <f>M67*J67/1000</f>
        <v>0</v>
      </c>
      <c r="O67" s="32">
        <f t="shared" si="12"/>
        <v>0</v>
      </c>
    </row>
    <row r="68" spans="1:15" ht="12.75">
      <c r="A68" s="49" t="s">
        <v>53</v>
      </c>
      <c r="B68" s="50"/>
      <c r="C68" s="50"/>
      <c r="D68" s="50"/>
      <c r="E68" s="53">
        <f>C68*D68/1000</f>
        <v>0</v>
      </c>
      <c r="F68" s="31">
        <f>H33</f>
        <v>0</v>
      </c>
      <c r="G68" s="53">
        <f>F68*C68/1000</f>
        <v>0</v>
      </c>
      <c r="H68" s="55">
        <f t="shared" si="8"/>
        <v>0</v>
      </c>
      <c r="I68" s="52"/>
      <c r="J68" s="50"/>
      <c r="K68" s="50"/>
      <c r="L68" s="53">
        <f>J68*K68/1000</f>
        <v>0</v>
      </c>
      <c r="M68" s="68">
        <f>D68</f>
        <v>0</v>
      </c>
      <c r="N68" s="53">
        <f>M68*J68/1000</f>
        <v>0</v>
      </c>
      <c r="O68" s="55">
        <f t="shared" si="12"/>
        <v>0</v>
      </c>
    </row>
    <row r="69" spans="1:15" ht="54.75" customHeight="1">
      <c r="A69" s="56" t="s">
        <v>70</v>
      </c>
      <c r="B69" s="57" t="s">
        <v>59</v>
      </c>
      <c r="C69" s="57" t="s">
        <v>59</v>
      </c>
      <c r="D69" s="57" t="s">
        <v>59</v>
      </c>
      <c r="E69" s="60">
        <f>E49+E50+E51+E53+E54+E55+E56+E57+E58+E61+E62+E63+E52+E60+E59</f>
        <v>0</v>
      </c>
      <c r="F69" s="57" t="s">
        <v>59</v>
      </c>
      <c r="G69" s="60">
        <f>G49+G50+G51+G53+G54+G55+G56+G57+G58+G61+G62+G63+G52+G60+G59</f>
        <v>0</v>
      </c>
      <c r="H69" s="61">
        <f t="shared" si="8"/>
        <v>0</v>
      </c>
      <c r="I69" s="59" t="s">
        <v>59</v>
      </c>
      <c r="J69" s="57" t="s">
        <v>59</v>
      </c>
      <c r="K69" s="57" t="s">
        <v>59</v>
      </c>
      <c r="L69" s="60">
        <f>L49+L50+L51+L53+L54+L55+L56+L57+L58+L61+L62+L63+L52+L60+L59</f>
        <v>0</v>
      </c>
      <c r="M69" s="71" t="s">
        <v>59</v>
      </c>
      <c r="N69" s="60">
        <f>N49+N50+N51+N53+N54+N55+N56+N57+N58+N61+N62+N63+N52+N60+N59</f>
        <v>0</v>
      </c>
      <c r="O69" s="61">
        <f t="shared" si="12"/>
        <v>0</v>
      </c>
    </row>
    <row r="70" spans="1:13" ht="15" customHeight="1">
      <c r="A70" s="72"/>
      <c r="B70" s="9"/>
      <c r="C70" s="9"/>
      <c r="D70" s="73"/>
      <c r="E70" s="9"/>
      <c r="F70" s="73"/>
      <c r="G70" s="73"/>
      <c r="H70" s="9"/>
      <c r="I70" s="9"/>
      <c r="J70" s="73"/>
      <c r="K70" s="9"/>
      <c r="L70" s="73"/>
      <c r="M70" s="73"/>
    </row>
    <row r="71" spans="1:13" ht="15" customHeight="1">
      <c r="A71" s="74"/>
      <c r="B71" s="9"/>
      <c r="C71" s="9"/>
      <c r="D71" s="73"/>
      <c r="E71" s="9"/>
      <c r="F71" s="73"/>
      <c r="G71" s="73"/>
      <c r="H71" s="9"/>
      <c r="I71" s="9"/>
      <c r="J71" s="73"/>
      <c r="K71" s="9"/>
      <c r="L71" s="73"/>
      <c r="M71" s="73"/>
    </row>
    <row r="74" spans="3:8" ht="12.75">
      <c r="C74" s="182" t="s">
        <v>63</v>
      </c>
      <c r="D74" s="182"/>
      <c r="E74" s="182"/>
      <c r="F74" s="182"/>
      <c r="G74" s="182"/>
      <c r="H74" s="182"/>
    </row>
    <row r="76" spans="1:9" ht="12.75">
      <c r="A76" s="6" t="s">
        <v>18</v>
      </c>
      <c r="D76" s="8" t="str">
        <f>D6</f>
        <v>Городновский с/с</v>
      </c>
      <c r="E76" s="8"/>
      <c r="F76" s="75"/>
      <c r="G76" s="75"/>
      <c r="H76" s="75"/>
      <c r="I76" s="75"/>
    </row>
    <row r="77" spans="1:10" ht="12.75">
      <c r="A77" s="10" t="s">
        <v>20</v>
      </c>
      <c r="D77" s="8" t="str">
        <f>D7</f>
        <v>ОАО "Заря мира"</v>
      </c>
      <c r="I77" s="73"/>
      <c r="J77" s="73"/>
    </row>
    <row r="78" spans="1:10" ht="12.75">
      <c r="A78" s="10"/>
      <c r="I78" s="73"/>
      <c r="J78" s="73"/>
    </row>
    <row r="79" spans="1:10" ht="12.75" customHeight="1">
      <c r="A79" s="179"/>
      <c r="B79" s="180" t="s">
        <v>71</v>
      </c>
      <c r="C79" s="180"/>
      <c r="D79" s="180"/>
      <c r="E79" s="180"/>
      <c r="F79" s="180"/>
      <c r="G79" s="180"/>
      <c r="H79" s="180"/>
      <c r="I79" s="73"/>
      <c r="J79" s="73"/>
    </row>
    <row r="80" spans="1:10" ht="12.75">
      <c r="A80" s="179"/>
      <c r="B80" s="11" t="s">
        <v>66</v>
      </c>
      <c r="C80" s="11" t="s">
        <v>24</v>
      </c>
      <c r="D80" s="11" t="s">
        <v>26</v>
      </c>
      <c r="E80" s="15" t="s">
        <v>27</v>
      </c>
      <c r="F80" s="11" t="s">
        <v>28</v>
      </c>
      <c r="G80" s="15" t="s">
        <v>29</v>
      </c>
      <c r="H80" s="62" t="s">
        <v>30</v>
      </c>
      <c r="I80" s="73"/>
      <c r="J80" s="73"/>
    </row>
    <row r="81" spans="1:10" ht="12.75">
      <c r="A81" s="179"/>
      <c r="B81" s="16" t="s">
        <v>67</v>
      </c>
      <c r="C81" s="16" t="s">
        <v>32</v>
      </c>
      <c r="D81" s="16" t="s">
        <v>32</v>
      </c>
      <c r="E81" s="19" t="s">
        <v>33</v>
      </c>
      <c r="F81" s="16" t="s">
        <v>34</v>
      </c>
      <c r="G81" s="19" t="s">
        <v>35</v>
      </c>
      <c r="H81" s="63" t="s">
        <v>36</v>
      </c>
      <c r="I81" s="73"/>
      <c r="J81" s="73"/>
    </row>
    <row r="82" spans="1:10" ht="12.75">
      <c r="A82" s="179"/>
      <c r="B82" s="16" t="s">
        <v>42</v>
      </c>
      <c r="C82" s="16" t="s">
        <v>38</v>
      </c>
      <c r="D82" s="16" t="s">
        <v>38</v>
      </c>
      <c r="E82" s="19" t="s">
        <v>38</v>
      </c>
      <c r="F82" s="16" t="s">
        <v>39</v>
      </c>
      <c r="G82" s="19" t="s">
        <v>40</v>
      </c>
      <c r="H82" s="63" t="s">
        <v>41</v>
      </c>
      <c r="I82" s="73"/>
      <c r="J82" s="73"/>
    </row>
    <row r="83" spans="1:10" ht="12.75">
      <c r="A83" s="179"/>
      <c r="B83" s="64"/>
      <c r="C83" s="65" t="s">
        <v>42</v>
      </c>
      <c r="D83" s="21" t="s">
        <v>43</v>
      </c>
      <c r="E83" s="20" t="s">
        <v>44</v>
      </c>
      <c r="F83" s="21" t="s">
        <v>43</v>
      </c>
      <c r="G83" s="20" t="s">
        <v>44</v>
      </c>
      <c r="H83" s="66" t="s">
        <v>45</v>
      </c>
      <c r="I83" s="73"/>
      <c r="J83" s="73"/>
    </row>
    <row r="84" spans="1:10" ht="12.75">
      <c r="A84" s="25" t="s">
        <v>46</v>
      </c>
      <c r="B84" s="26"/>
      <c r="C84" s="26"/>
      <c r="D84" s="26"/>
      <c r="E84" s="29">
        <f>C84*D84/1000</f>
        <v>0</v>
      </c>
      <c r="F84" s="31">
        <f>K49</f>
        <v>0</v>
      </c>
      <c r="G84" s="31">
        <f>F84*C84/1000</f>
        <v>0</v>
      </c>
      <c r="H84" s="32">
        <f>IF(L49=0,0,G84/L49*100)</f>
        <v>0</v>
      </c>
      <c r="I84" s="73"/>
      <c r="J84" s="73"/>
    </row>
    <row r="85" spans="1:10" ht="12.75">
      <c r="A85" s="33" t="s">
        <v>47</v>
      </c>
      <c r="B85" s="34"/>
      <c r="C85" s="34"/>
      <c r="D85" s="34"/>
      <c r="E85" s="31">
        <f>C85*D85/1000</f>
        <v>0</v>
      </c>
      <c r="F85" s="31">
        <f>K50</f>
        <v>0</v>
      </c>
      <c r="G85" s="31">
        <f>F85*C85/1000</f>
        <v>0</v>
      </c>
      <c r="H85" s="32">
        <f>IF(L50=0,0,G85/L50*100)</f>
        <v>0</v>
      </c>
      <c r="I85" s="73"/>
      <c r="J85" s="73"/>
    </row>
    <row r="86" spans="1:10" ht="12.75">
      <c r="A86" s="33" t="s">
        <v>48</v>
      </c>
      <c r="B86" s="34"/>
      <c r="C86" s="34"/>
      <c r="D86" s="34"/>
      <c r="E86" s="31">
        <f>C86*D86/1000</f>
        <v>0</v>
      </c>
      <c r="F86" s="31">
        <f>K51</f>
        <v>0</v>
      </c>
      <c r="G86" s="31">
        <f>F86*C86/1000</f>
        <v>0</v>
      </c>
      <c r="H86" s="32">
        <f>IF(L51=0,0,G86/L51*100)</f>
        <v>0</v>
      </c>
      <c r="I86" s="73"/>
      <c r="J86" s="73"/>
    </row>
    <row r="87" spans="1:10" ht="12.75">
      <c r="A87" s="33" t="s">
        <v>49</v>
      </c>
      <c r="B87" s="34"/>
      <c r="C87" s="34"/>
      <c r="D87" s="34"/>
      <c r="E87" s="31"/>
      <c r="F87" s="31"/>
      <c r="G87" s="31"/>
      <c r="H87" s="32"/>
      <c r="I87" s="73"/>
      <c r="J87" s="73"/>
    </row>
    <row r="88" spans="1:10" ht="12.75">
      <c r="A88" s="33" t="s">
        <v>50</v>
      </c>
      <c r="B88" s="34"/>
      <c r="C88" s="34"/>
      <c r="D88" s="34"/>
      <c r="E88" s="31">
        <f aca="true" t="shared" si="13" ref="E88:E95">C88*D88/1000</f>
        <v>0</v>
      </c>
      <c r="F88" s="31">
        <f aca="true" t="shared" si="14" ref="F88:F95">K53</f>
        <v>0</v>
      </c>
      <c r="G88" s="31">
        <f aca="true" t="shared" si="15" ref="G88:G95">F88*C88/1000</f>
        <v>0</v>
      </c>
      <c r="H88" s="32">
        <f aca="true" t="shared" si="16" ref="H88:H104">IF(L53=0,0,G88/L53*100)</f>
        <v>0</v>
      </c>
      <c r="I88" s="73"/>
      <c r="J88" s="73"/>
    </row>
    <row r="89" spans="1:10" ht="12.75">
      <c r="A89" s="33" t="s">
        <v>51</v>
      </c>
      <c r="B89" s="34"/>
      <c r="C89" s="34"/>
      <c r="D89" s="34"/>
      <c r="E89" s="31">
        <f t="shared" si="13"/>
        <v>0</v>
      </c>
      <c r="F89" s="31">
        <f t="shared" si="14"/>
        <v>0</v>
      </c>
      <c r="G89" s="31">
        <f t="shared" si="15"/>
        <v>0</v>
      </c>
      <c r="H89" s="32">
        <f t="shared" si="16"/>
        <v>0</v>
      </c>
      <c r="I89" s="73"/>
      <c r="J89" s="73"/>
    </row>
    <row r="90" spans="1:10" ht="12.75">
      <c r="A90" s="33" t="s">
        <v>52</v>
      </c>
      <c r="B90" s="34"/>
      <c r="C90" s="34"/>
      <c r="D90" s="34"/>
      <c r="E90" s="31">
        <f t="shared" si="13"/>
        <v>0</v>
      </c>
      <c r="F90" s="31">
        <f t="shared" si="14"/>
        <v>0</v>
      </c>
      <c r="G90" s="31">
        <f t="shared" si="15"/>
        <v>0</v>
      </c>
      <c r="H90" s="32">
        <f t="shared" si="16"/>
        <v>0</v>
      </c>
      <c r="I90" s="73"/>
      <c r="J90" s="73"/>
    </row>
    <row r="91" spans="1:10" ht="12.75">
      <c r="A91" s="33" t="s">
        <v>53</v>
      </c>
      <c r="B91" s="34"/>
      <c r="C91" s="34"/>
      <c r="D91" s="34"/>
      <c r="E91" s="31">
        <f t="shared" si="13"/>
        <v>0</v>
      </c>
      <c r="F91" s="31">
        <f t="shared" si="14"/>
        <v>0</v>
      </c>
      <c r="G91" s="31">
        <f t="shared" si="15"/>
        <v>0</v>
      </c>
      <c r="H91" s="32">
        <f t="shared" si="16"/>
        <v>0</v>
      </c>
      <c r="I91" s="73"/>
      <c r="J91" s="73"/>
    </row>
    <row r="92" spans="1:10" ht="12.75">
      <c r="A92" s="33" t="s">
        <v>54</v>
      </c>
      <c r="B92" s="34"/>
      <c r="C92" s="34"/>
      <c r="D92" s="34"/>
      <c r="E92" s="31">
        <f t="shared" si="13"/>
        <v>0</v>
      </c>
      <c r="F92" s="31">
        <f t="shared" si="14"/>
        <v>0</v>
      </c>
      <c r="G92" s="31">
        <f t="shared" si="15"/>
        <v>0</v>
      </c>
      <c r="H92" s="32">
        <f t="shared" si="16"/>
        <v>0</v>
      </c>
      <c r="I92" s="73"/>
      <c r="J92" s="73"/>
    </row>
    <row r="93" spans="1:10" ht="12.75">
      <c r="A93" s="33" t="s">
        <v>55</v>
      </c>
      <c r="B93" s="34"/>
      <c r="C93" s="34"/>
      <c r="D93" s="34"/>
      <c r="E93" s="31">
        <f t="shared" si="13"/>
        <v>0</v>
      </c>
      <c r="F93" s="31">
        <f t="shared" si="14"/>
        <v>0</v>
      </c>
      <c r="G93" s="31">
        <f t="shared" si="15"/>
        <v>0</v>
      </c>
      <c r="H93" s="32">
        <f t="shared" si="16"/>
        <v>0</v>
      </c>
      <c r="I93" s="73"/>
      <c r="J93" s="73"/>
    </row>
    <row r="94" spans="1:10" ht="12.75">
      <c r="A94" s="33" t="s">
        <v>56</v>
      </c>
      <c r="B94" s="36"/>
      <c r="C94" s="36"/>
      <c r="D94" s="36"/>
      <c r="E94" s="31">
        <f t="shared" si="13"/>
        <v>0</v>
      </c>
      <c r="F94" s="31">
        <f t="shared" si="14"/>
        <v>0</v>
      </c>
      <c r="G94" s="31">
        <f t="shared" si="15"/>
        <v>0</v>
      </c>
      <c r="H94" s="32">
        <f t="shared" si="16"/>
        <v>0</v>
      </c>
      <c r="I94" s="73"/>
      <c r="J94" s="73"/>
    </row>
    <row r="95" spans="1:10" ht="12.75">
      <c r="A95" s="33" t="s">
        <v>57</v>
      </c>
      <c r="B95" s="36"/>
      <c r="C95" s="36"/>
      <c r="D95" s="36"/>
      <c r="E95" s="31">
        <f t="shared" si="13"/>
        <v>0</v>
      </c>
      <c r="F95" s="31">
        <f t="shared" si="14"/>
        <v>0</v>
      </c>
      <c r="G95" s="31">
        <f t="shared" si="15"/>
        <v>0</v>
      </c>
      <c r="H95" s="32">
        <f t="shared" si="16"/>
        <v>0</v>
      </c>
      <c r="I95" s="73"/>
      <c r="J95" s="73"/>
    </row>
    <row r="96" spans="1:10" ht="25.5">
      <c r="A96" s="38" t="s">
        <v>58</v>
      </c>
      <c r="B96" s="39" t="s">
        <v>59</v>
      </c>
      <c r="C96" s="39" t="s">
        <v>59</v>
      </c>
      <c r="D96" s="39" t="s">
        <v>59</v>
      </c>
      <c r="E96" s="42"/>
      <c r="F96" s="39" t="s">
        <v>59</v>
      </c>
      <c r="G96" s="42"/>
      <c r="H96" s="32">
        <f t="shared" si="16"/>
        <v>0</v>
      </c>
      <c r="I96" s="73"/>
      <c r="J96" s="73"/>
    </row>
    <row r="97" spans="1:10" ht="36">
      <c r="A97" s="44" t="s">
        <v>68</v>
      </c>
      <c r="B97" s="45" t="s">
        <v>59</v>
      </c>
      <c r="C97" s="45" t="s">
        <v>59</v>
      </c>
      <c r="D97" s="45" t="s">
        <v>59</v>
      </c>
      <c r="E97" s="42"/>
      <c r="F97" s="45" t="s">
        <v>59</v>
      </c>
      <c r="G97" s="42"/>
      <c r="H97" s="32">
        <f t="shared" si="16"/>
        <v>0</v>
      </c>
      <c r="I97" s="73"/>
      <c r="J97" s="73"/>
    </row>
    <row r="98" spans="1:8" ht="36">
      <c r="A98" s="44" t="s">
        <v>72</v>
      </c>
      <c r="B98" s="45" t="s">
        <v>59</v>
      </c>
      <c r="C98" s="45" t="s">
        <v>59</v>
      </c>
      <c r="D98" s="45" t="s">
        <v>59</v>
      </c>
      <c r="E98" s="31">
        <f>SUM(E99:E103)</f>
        <v>0</v>
      </c>
      <c r="F98" s="45" t="s">
        <v>59</v>
      </c>
      <c r="G98" s="31">
        <f>SUM(G99:G103)</f>
        <v>0</v>
      </c>
      <c r="H98" s="32">
        <f t="shared" si="16"/>
        <v>0</v>
      </c>
    </row>
    <row r="99" spans="1:8" ht="12.75">
      <c r="A99" s="48" t="s">
        <v>54</v>
      </c>
      <c r="B99" s="45"/>
      <c r="C99" s="45"/>
      <c r="D99" s="45"/>
      <c r="E99" s="31">
        <f>C99*D99/1000</f>
        <v>0</v>
      </c>
      <c r="F99" s="31">
        <f>K64</f>
        <v>0</v>
      </c>
      <c r="G99" s="31">
        <f>F99*C99/1000</f>
        <v>0</v>
      </c>
      <c r="H99" s="32">
        <f t="shared" si="16"/>
        <v>0</v>
      </c>
    </row>
    <row r="100" spans="1:8" ht="12.75">
      <c r="A100" s="48" t="s">
        <v>50</v>
      </c>
      <c r="B100" s="45"/>
      <c r="C100" s="45"/>
      <c r="D100" s="45"/>
      <c r="E100" s="31">
        <f>C100*D100/1000</f>
        <v>0</v>
      </c>
      <c r="F100" s="31">
        <f>K65</f>
        <v>0</v>
      </c>
      <c r="G100" s="31">
        <f>F100*C100/1000</f>
        <v>0</v>
      </c>
      <c r="H100" s="32">
        <f t="shared" si="16"/>
        <v>0</v>
      </c>
    </row>
    <row r="101" spans="1:8" ht="12.75">
      <c r="A101" s="48" t="s">
        <v>51</v>
      </c>
      <c r="B101" s="45"/>
      <c r="C101" s="45"/>
      <c r="D101" s="45"/>
      <c r="E101" s="31">
        <f>C101*D101/1000</f>
        <v>0</v>
      </c>
      <c r="F101" s="31">
        <f>K66</f>
        <v>0</v>
      </c>
      <c r="G101" s="31">
        <f>F101*C101/1000</f>
        <v>0</v>
      </c>
      <c r="H101" s="32">
        <f t="shared" si="16"/>
        <v>0</v>
      </c>
    </row>
    <row r="102" spans="1:8" ht="12.75">
      <c r="A102" s="48" t="s">
        <v>52</v>
      </c>
      <c r="B102" s="45"/>
      <c r="C102" s="45"/>
      <c r="D102" s="45"/>
      <c r="E102" s="31">
        <f>C102*D102/1000</f>
        <v>0</v>
      </c>
      <c r="F102" s="31">
        <f>K67</f>
        <v>0</v>
      </c>
      <c r="G102" s="31">
        <f>F102*C102/1000</f>
        <v>0</v>
      </c>
      <c r="H102" s="32">
        <f t="shared" si="16"/>
        <v>0</v>
      </c>
    </row>
    <row r="103" spans="1:8" ht="12.75">
      <c r="A103" s="49" t="s">
        <v>53</v>
      </c>
      <c r="B103" s="50"/>
      <c r="C103" s="50"/>
      <c r="D103" s="50"/>
      <c r="E103" s="53">
        <f>C103*D103/1000</f>
        <v>0</v>
      </c>
      <c r="F103" s="31">
        <f>K68</f>
        <v>0</v>
      </c>
      <c r="G103" s="53">
        <f>F103*C103/1000</f>
        <v>0</v>
      </c>
      <c r="H103" s="55">
        <f t="shared" si="16"/>
        <v>0</v>
      </c>
    </row>
    <row r="104" spans="1:8" s="73" customFormat="1" ht="52.5" customHeight="1">
      <c r="A104" s="56" t="s">
        <v>70</v>
      </c>
      <c r="B104" s="57" t="s">
        <v>59</v>
      </c>
      <c r="C104" s="57" t="s">
        <v>59</v>
      </c>
      <c r="D104" s="57" t="s">
        <v>59</v>
      </c>
      <c r="E104" s="60">
        <f>E84+E85+E86+E88+E89+E90+E91+E92+E93+E96+E97+E98+E87+E95+E94</f>
        <v>0</v>
      </c>
      <c r="F104" s="57" t="s">
        <v>59</v>
      </c>
      <c r="G104" s="60">
        <f>G84+G85+G86+G88+G89+G90+G91+G92+G93+G96+G97+G98+G87+G95+G94</f>
        <v>0</v>
      </c>
      <c r="H104" s="61">
        <f t="shared" si="16"/>
        <v>0</v>
      </c>
    </row>
  </sheetData>
  <sheetProtection selectLockedCells="1" selectUnlockedCells="1"/>
  <mergeCells count="14">
    <mergeCell ref="I40:N40"/>
    <mergeCell ref="A44:A48"/>
    <mergeCell ref="B44:H44"/>
    <mergeCell ref="I44:O44"/>
    <mergeCell ref="C74:H74"/>
    <mergeCell ref="A79:A83"/>
    <mergeCell ref="B79:H79"/>
    <mergeCell ref="A2:L2"/>
    <mergeCell ref="A3:L3"/>
    <mergeCell ref="A4:L4"/>
    <mergeCell ref="A5:L5"/>
    <mergeCell ref="A9:A13"/>
    <mergeCell ref="B9:E9"/>
    <mergeCell ref="F9:L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94"/>
  <rowBreaks count="2" manualBreakCount="2">
    <brk id="39" max="255" man="1"/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95"/>
  <sheetViews>
    <sheetView showZeros="0" zoomScalePageLayoutView="0" workbookViewId="0" topLeftCell="A40">
      <selection activeCell="A33" sqref="A33"/>
    </sheetView>
  </sheetViews>
  <sheetFormatPr defaultColWidth="9.00390625" defaultRowHeight="12.75"/>
  <cols>
    <col min="1" max="1" width="30.25390625" style="0" customWidth="1"/>
    <col min="2" max="3" width="8.75390625" style="0" customWidth="1"/>
    <col min="4" max="4" width="8.125" style="0" customWidth="1"/>
    <col min="5" max="5" width="8.75390625" style="0" customWidth="1"/>
    <col min="6" max="6" width="8.2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8.00390625" style="0" customWidth="1"/>
    <col min="11" max="12" width="8.375" style="0" customWidth="1"/>
    <col min="13" max="13" width="7.375" style="0" customWidth="1"/>
    <col min="14" max="14" width="8.25390625" style="0" customWidth="1"/>
    <col min="15" max="15" width="7.875" style="0" customWidth="1"/>
  </cols>
  <sheetData>
    <row r="1" ht="12.75">
      <c r="J1" t="s">
        <v>14</v>
      </c>
    </row>
    <row r="2" spans="1:12" ht="12.7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177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0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0" ht="12.75">
      <c r="A6" s="10" t="s">
        <v>18</v>
      </c>
      <c r="B6" s="10"/>
      <c r="C6" s="10"/>
      <c r="D6" s="8" t="s">
        <v>85</v>
      </c>
      <c r="F6" s="8"/>
      <c r="J6" s="8"/>
    </row>
    <row r="7" spans="1:4" ht="12.75">
      <c r="A7" s="10" t="s">
        <v>20</v>
      </c>
      <c r="B7" s="10"/>
      <c r="C7" s="10"/>
      <c r="D7" s="8" t="s">
        <v>10</v>
      </c>
    </row>
    <row r="8" spans="1:3" ht="12.75">
      <c r="A8" s="10"/>
      <c r="B8" s="10"/>
      <c r="C8" s="10"/>
    </row>
    <row r="9" spans="1:12" ht="12.75" customHeight="1">
      <c r="A9" s="179"/>
      <c r="B9" s="180" t="s">
        <v>76</v>
      </c>
      <c r="C9" s="180"/>
      <c r="D9" s="180"/>
      <c r="E9" s="180"/>
      <c r="F9" s="181" t="s">
        <v>77</v>
      </c>
      <c r="G9" s="181"/>
      <c r="H9" s="181"/>
      <c r="I9" s="181"/>
      <c r="J9" s="181"/>
      <c r="K9" s="181"/>
      <c r="L9" s="181"/>
    </row>
    <row r="10" spans="1:12" ht="12.75" customHeight="1">
      <c r="A10" s="179"/>
      <c r="B10" s="11" t="s">
        <v>24</v>
      </c>
      <c r="C10" s="11" t="s">
        <v>25</v>
      </c>
      <c r="D10" s="11" t="s">
        <v>26</v>
      </c>
      <c r="E10" s="12" t="s">
        <v>27</v>
      </c>
      <c r="F10" s="13" t="s">
        <v>24</v>
      </c>
      <c r="G10" s="11" t="s">
        <v>25</v>
      </c>
      <c r="H10" s="11" t="s">
        <v>26</v>
      </c>
      <c r="I10" s="11" t="s">
        <v>27</v>
      </c>
      <c r="J10" s="14" t="s">
        <v>28</v>
      </c>
      <c r="K10" s="15" t="s">
        <v>29</v>
      </c>
      <c r="L10" s="12" t="s">
        <v>30</v>
      </c>
    </row>
    <row r="11" spans="1:12" ht="12.75">
      <c r="A11" s="179"/>
      <c r="B11" s="16" t="s">
        <v>31</v>
      </c>
      <c r="C11" s="16" t="s">
        <v>32</v>
      </c>
      <c r="D11" s="16" t="s">
        <v>32</v>
      </c>
      <c r="E11" s="17" t="s">
        <v>33</v>
      </c>
      <c r="F11" s="18" t="s">
        <v>31</v>
      </c>
      <c r="G11" s="16" t="s">
        <v>32</v>
      </c>
      <c r="H11" s="16" t="s">
        <v>32</v>
      </c>
      <c r="I11" s="16" t="s">
        <v>33</v>
      </c>
      <c r="J11" s="18" t="s">
        <v>34</v>
      </c>
      <c r="K11" s="19" t="s">
        <v>35</v>
      </c>
      <c r="L11" s="17" t="s">
        <v>36</v>
      </c>
    </row>
    <row r="12" spans="1:12" ht="12.75">
      <c r="A12" s="179"/>
      <c r="B12" s="16" t="s">
        <v>37</v>
      </c>
      <c r="C12" s="16" t="s">
        <v>38</v>
      </c>
      <c r="D12" s="16" t="s">
        <v>38</v>
      </c>
      <c r="E12" s="17" t="s">
        <v>38</v>
      </c>
      <c r="F12" s="18" t="s">
        <v>37</v>
      </c>
      <c r="G12" s="16" t="s">
        <v>38</v>
      </c>
      <c r="H12" s="16" t="s">
        <v>38</v>
      </c>
      <c r="I12" s="16" t="s">
        <v>38</v>
      </c>
      <c r="J12" s="18" t="s">
        <v>39</v>
      </c>
      <c r="K12" s="19" t="s">
        <v>40</v>
      </c>
      <c r="L12" s="17" t="s">
        <v>41</v>
      </c>
    </row>
    <row r="13" spans="1:12" ht="12.75">
      <c r="A13" s="179"/>
      <c r="B13" s="20" t="s">
        <v>42</v>
      </c>
      <c r="C13" s="21" t="s">
        <v>42</v>
      </c>
      <c r="D13" s="21" t="s">
        <v>43</v>
      </c>
      <c r="E13" s="22" t="s">
        <v>44</v>
      </c>
      <c r="F13" s="23" t="s">
        <v>42</v>
      </c>
      <c r="G13" s="21" t="s">
        <v>42</v>
      </c>
      <c r="H13" s="21" t="s">
        <v>43</v>
      </c>
      <c r="I13" s="21" t="s">
        <v>44</v>
      </c>
      <c r="J13" s="24" t="s">
        <v>43</v>
      </c>
      <c r="K13" s="20" t="s">
        <v>44</v>
      </c>
      <c r="L13" s="22" t="s">
        <v>45</v>
      </c>
    </row>
    <row r="14" spans="1:12" ht="12.75" customHeight="1">
      <c r="A14" s="25" t="s">
        <v>46</v>
      </c>
      <c r="B14" s="26"/>
      <c r="C14" s="26"/>
      <c r="D14" s="26"/>
      <c r="E14" s="27">
        <f aca="true" t="shared" si="0" ref="E14:E22">C14*D14/1000</f>
        <v>0</v>
      </c>
      <c r="F14" s="28"/>
      <c r="G14" s="26"/>
      <c r="H14" s="26"/>
      <c r="I14" s="29">
        <f aca="true" t="shared" si="1" ref="I14:I22">G14*H14/1000</f>
        <v>0</v>
      </c>
      <c r="J14" s="30">
        <f aca="true" t="shared" si="2" ref="J14:J22">D14</f>
        <v>0</v>
      </c>
      <c r="K14" s="31">
        <f aca="true" t="shared" si="3" ref="K14:K22">J14*G14/1000</f>
        <v>0</v>
      </c>
      <c r="L14" s="32">
        <f aca="true" t="shared" si="4" ref="L14:L31">IF(E14=0,0,K14/E14*100)</f>
        <v>0</v>
      </c>
    </row>
    <row r="15" spans="1:12" ht="12.75" customHeight="1">
      <c r="A15" s="33" t="s">
        <v>78</v>
      </c>
      <c r="B15" s="34"/>
      <c r="C15" s="34"/>
      <c r="D15" s="34"/>
      <c r="E15" s="27">
        <f t="shared" si="0"/>
        <v>0</v>
      </c>
      <c r="F15" s="35"/>
      <c r="G15" s="34"/>
      <c r="H15" s="34"/>
      <c r="I15" s="31">
        <f t="shared" si="1"/>
        <v>0</v>
      </c>
      <c r="J15" s="30">
        <f t="shared" si="2"/>
        <v>0</v>
      </c>
      <c r="K15" s="31">
        <f t="shared" si="3"/>
        <v>0</v>
      </c>
      <c r="L15" s="32">
        <f t="shared" si="4"/>
        <v>0</v>
      </c>
    </row>
    <row r="16" spans="1:12" ht="14.25" customHeight="1">
      <c r="A16" s="33" t="s">
        <v>47</v>
      </c>
      <c r="B16" s="34"/>
      <c r="C16" s="34"/>
      <c r="D16" s="34"/>
      <c r="E16" s="27">
        <f t="shared" si="0"/>
        <v>0</v>
      </c>
      <c r="F16" s="35"/>
      <c r="G16" s="34"/>
      <c r="H16" s="34"/>
      <c r="I16" s="31">
        <f t="shared" si="1"/>
        <v>0</v>
      </c>
      <c r="J16" s="30">
        <f t="shared" si="2"/>
        <v>0</v>
      </c>
      <c r="K16" s="31">
        <f t="shared" si="3"/>
        <v>0</v>
      </c>
      <c r="L16" s="32">
        <f t="shared" si="4"/>
        <v>0</v>
      </c>
    </row>
    <row r="17" spans="1:12" ht="14.25" customHeight="1">
      <c r="A17" s="33" t="s">
        <v>50</v>
      </c>
      <c r="B17" s="34"/>
      <c r="C17" s="34"/>
      <c r="D17" s="34"/>
      <c r="E17" s="27">
        <f t="shared" si="0"/>
        <v>0</v>
      </c>
      <c r="F17" s="35"/>
      <c r="G17" s="34"/>
      <c r="H17" s="34"/>
      <c r="I17" s="31">
        <f t="shared" si="1"/>
        <v>0</v>
      </c>
      <c r="J17" s="30">
        <f t="shared" si="2"/>
        <v>0</v>
      </c>
      <c r="K17" s="31">
        <f t="shared" si="3"/>
        <v>0</v>
      </c>
      <c r="L17" s="32">
        <f t="shared" si="4"/>
        <v>0</v>
      </c>
    </row>
    <row r="18" spans="1:12" ht="14.25" customHeight="1">
      <c r="A18" s="33" t="s">
        <v>51</v>
      </c>
      <c r="B18" s="34"/>
      <c r="C18" s="34"/>
      <c r="D18" s="34"/>
      <c r="E18" s="27">
        <f t="shared" si="0"/>
        <v>0</v>
      </c>
      <c r="F18" s="35"/>
      <c r="G18" s="34"/>
      <c r="H18" s="34"/>
      <c r="I18" s="31">
        <f t="shared" si="1"/>
        <v>0</v>
      </c>
      <c r="J18" s="30">
        <f t="shared" si="2"/>
        <v>0</v>
      </c>
      <c r="K18" s="31">
        <f t="shared" si="3"/>
        <v>0</v>
      </c>
      <c r="L18" s="32">
        <f t="shared" si="4"/>
        <v>0</v>
      </c>
    </row>
    <row r="19" spans="1:12" ht="12.75" customHeight="1">
      <c r="A19" s="33" t="s">
        <v>52</v>
      </c>
      <c r="B19" s="34"/>
      <c r="C19" s="34"/>
      <c r="D19" s="34"/>
      <c r="E19" s="27">
        <f t="shared" si="0"/>
        <v>0</v>
      </c>
      <c r="F19" s="35"/>
      <c r="G19" s="34"/>
      <c r="H19" s="34"/>
      <c r="I19" s="31">
        <f t="shared" si="1"/>
        <v>0</v>
      </c>
      <c r="J19" s="30">
        <f t="shared" si="2"/>
        <v>0</v>
      </c>
      <c r="K19" s="31">
        <f t="shared" si="3"/>
        <v>0</v>
      </c>
      <c r="L19" s="32">
        <f t="shared" si="4"/>
        <v>0</v>
      </c>
    </row>
    <row r="20" spans="1:12" ht="12.75" customHeight="1">
      <c r="A20" s="33" t="s">
        <v>53</v>
      </c>
      <c r="B20" s="34"/>
      <c r="C20" s="34"/>
      <c r="D20" s="34"/>
      <c r="E20" s="27">
        <f t="shared" si="0"/>
        <v>0</v>
      </c>
      <c r="F20" s="35"/>
      <c r="G20" s="34"/>
      <c r="H20" s="34"/>
      <c r="I20" s="31">
        <f t="shared" si="1"/>
        <v>0</v>
      </c>
      <c r="J20" s="30">
        <f t="shared" si="2"/>
        <v>0</v>
      </c>
      <c r="K20" s="31">
        <f t="shared" si="3"/>
        <v>0</v>
      </c>
      <c r="L20" s="32">
        <f t="shared" si="4"/>
        <v>0</v>
      </c>
    </row>
    <row r="21" spans="1:12" ht="14.25" customHeight="1">
      <c r="A21" s="33" t="s">
        <v>54</v>
      </c>
      <c r="B21" s="34"/>
      <c r="C21" s="34"/>
      <c r="D21" s="34"/>
      <c r="E21" s="27">
        <f t="shared" si="0"/>
        <v>0</v>
      </c>
      <c r="F21" s="35"/>
      <c r="G21" s="34"/>
      <c r="H21" s="34"/>
      <c r="I21" s="31">
        <f t="shared" si="1"/>
        <v>0</v>
      </c>
      <c r="J21" s="30">
        <f t="shared" si="2"/>
        <v>0</v>
      </c>
      <c r="K21" s="31">
        <f t="shared" si="3"/>
        <v>0</v>
      </c>
      <c r="L21" s="32">
        <f t="shared" si="4"/>
        <v>0</v>
      </c>
    </row>
    <row r="22" spans="1:12" ht="14.25" customHeight="1">
      <c r="A22" s="33" t="s">
        <v>55</v>
      </c>
      <c r="B22" s="34"/>
      <c r="C22" s="34"/>
      <c r="D22" s="34"/>
      <c r="E22" s="27">
        <f t="shared" si="0"/>
        <v>0</v>
      </c>
      <c r="F22" s="35"/>
      <c r="G22" s="34"/>
      <c r="H22" s="34"/>
      <c r="I22" s="31">
        <f t="shared" si="1"/>
        <v>0</v>
      </c>
      <c r="J22" s="30">
        <f t="shared" si="2"/>
        <v>0</v>
      </c>
      <c r="K22" s="31">
        <f t="shared" si="3"/>
        <v>0</v>
      </c>
      <c r="L22" s="32">
        <f t="shared" si="4"/>
        <v>0</v>
      </c>
    </row>
    <row r="23" spans="1:12" ht="25.5">
      <c r="A23" s="38" t="s">
        <v>58</v>
      </c>
      <c r="B23" s="39" t="s">
        <v>59</v>
      </c>
      <c r="C23" s="39" t="s">
        <v>59</v>
      </c>
      <c r="D23" s="39" t="s">
        <v>59</v>
      </c>
      <c r="E23" s="40"/>
      <c r="F23" s="41" t="s">
        <v>59</v>
      </c>
      <c r="G23" s="39" t="s">
        <v>59</v>
      </c>
      <c r="H23" s="39" t="s">
        <v>59</v>
      </c>
      <c r="I23" s="42"/>
      <c r="J23" s="43" t="s">
        <v>59</v>
      </c>
      <c r="K23" s="42"/>
      <c r="L23" s="32">
        <f t="shared" si="4"/>
        <v>0</v>
      </c>
    </row>
    <row r="24" spans="1:12" ht="36.75" customHeight="1">
      <c r="A24" s="44" t="s">
        <v>60</v>
      </c>
      <c r="B24" s="45" t="s">
        <v>59</v>
      </c>
      <c r="C24" s="45" t="s">
        <v>59</v>
      </c>
      <c r="D24" s="45" t="s">
        <v>59</v>
      </c>
      <c r="E24" s="40"/>
      <c r="F24" s="46" t="s">
        <v>59</v>
      </c>
      <c r="G24" s="45" t="s">
        <v>59</v>
      </c>
      <c r="H24" s="45" t="s">
        <v>59</v>
      </c>
      <c r="I24" s="42"/>
      <c r="J24" s="46" t="s">
        <v>59</v>
      </c>
      <c r="K24" s="42"/>
      <c r="L24" s="32">
        <f t="shared" si="4"/>
        <v>0</v>
      </c>
    </row>
    <row r="25" spans="1:12" ht="38.25" customHeight="1">
      <c r="A25" s="47" t="s">
        <v>61</v>
      </c>
      <c r="B25" s="45" t="s">
        <v>59</v>
      </c>
      <c r="C25" s="45" t="s">
        <v>59</v>
      </c>
      <c r="D25" s="45" t="s">
        <v>59</v>
      </c>
      <c r="E25" s="27">
        <f>SUM(E26:E30)</f>
        <v>0</v>
      </c>
      <c r="F25" s="46" t="s">
        <v>59</v>
      </c>
      <c r="G25" s="45" t="s">
        <v>59</v>
      </c>
      <c r="H25" s="45" t="s">
        <v>59</v>
      </c>
      <c r="I25" s="31">
        <f>SUM(I26:I30)</f>
        <v>0</v>
      </c>
      <c r="J25" s="46" t="s">
        <v>59</v>
      </c>
      <c r="K25" s="31">
        <f>SUM(K26:K30)</f>
        <v>0</v>
      </c>
      <c r="L25" s="32">
        <f t="shared" si="4"/>
        <v>0</v>
      </c>
    </row>
    <row r="26" spans="1:12" ht="12.75">
      <c r="A26" s="48" t="s">
        <v>54</v>
      </c>
      <c r="B26" s="45"/>
      <c r="C26" s="45"/>
      <c r="D26" s="45"/>
      <c r="E26" s="27">
        <f>C26*D26/1000</f>
        <v>0</v>
      </c>
      <c r="F26" s="46"/>
      <c r="G26" s="45"/>
      <c r="H26" s="45"/>
      <c r="I26" s="31">
        <f>G26*H26/1000</f>
        <v>0</v>
      </c>
      <c r="J26" s="30">
        <f>D26</f>
        <v>0</v>
      </c>
      <c r="K26" s="31">
        <f>J26*G26/1000</f>
        <v>0</v>
      </c>
      <c r="L26" s="32">
        <f t="shared" si="4"/>
        <v>0</v>
      </c>
    </row>
    <row r="27" spans="1:12" ht="12.75">
      <c r="A27" s="48" t="s">
        <v>50</v>
      </c>
      <c r="B27" s="45"/>
      <c r="C27" s="45"/>
      <c r="D27" s="45"/>
      <c r="E27" s="27">
        <f>C27*D27/1000</f>
        <v>0</v>
      </c>
      <c r="F27" s="46"/>
      <c r="G27" s="45"/>
      <c r="H27" s="45"/>
      <c r="I27" s="31">
        <f>G27*H27/1000</f>
        <v>0</v>
      </c>
      <c r="J27" s="30">
        <f>D27</f>
        <v>0</v>
      </c>
      <c r="K27" s="31">
        <f>J27*G27/1000</f>
        <v>0</v>
      </c>
      <c r="L27" s="32">
        <f t="shared" si="4"/>
        <v>0</v>
      </c>
    </row>
    <row r="28" spans="1:12" ht="12.75">
      <c r="A28" s="48" t="s">
        <v>51</v>
      </c>
      <c r="B28" s="45"/>
      <c r="C28" s="45"/>
      <c r="D28" s="45"/>
      <c r="E28" s="27">
        <f>C28*D28/1000</f>
        <v>0</v>
      </c>
      <c r="F28" s="46"/>
      <c r="G28" s="45"/>
      <c r="H28" s="45"/>
      <c r="I28" s="31">
        <f>G28*H28/1000</f>
        <v>0</v>
      </c>
      <c r="J28" s="30">
        <f>D28</f>
        <v>0</v>
      </c>
      <c r="K28" s="31">
        <f>J28*G28/1000</f>
        <v>0</v>
      </c>
      <c r="L28" s="32">
        <f t="shared" si="4"/>
        <v>0</v>
      </c>
    </row>
    <row r="29" spans="1:12" ht="12.75">
      <c r="A29" s="48" t="s">
        <v>52</v>
      </c>
      <c r="B29" s="45"/>
      <c r="C29" s="45"/>
      <c r="D29" s="45"/>
      <c r="E29" s="27">
        <f>C29*D29/1000</f>
        <v>0</v>
      </c>
      <c r="F29" s="46"/>
      <c r="G29" s="45"/>
      <c r="H29" s="45"/>
      <c r="I29" s="31">
        <f>G29*H29/1000</f>
        <v>0</v>
      </c>
      <c r="J29" s="30">
        <f>D29</f>
        <v>0</v>
      </c>
      <c r="K29" s="31">
        <f>J29*G29/1000</f>
        <v>0</v>
      </c>
      <c r="L29" s="32">
        <f t="shared" si="4"/>
        <v>0</v>
      </c>
    </row>
    <row r="30" spans="1:12" ht="12.75">
      <c r="A30" s="49" t="s">
        <v>53</v>
      </c>
      <c r="B30" s="50"/>
      <c r="C30" s="50"/>
      <c r="D30" s="50"/>
      <c r="E30" s="51">
        <f>C30*D30/1000</f>
        <v>0</v>
      </c>
      <c r="F30" s="52"/>
      <c r="G30" s="50"/>
      <c r="H30" s="50"/>
      <c r="I30" s="53">
        <f>G30*H30/1000</f>
        <v>0</v>
      </c>
      <c r="J30" s="54">
        <f>D30</f>
        <v>0</v>
      </c>
      <c r="K30" s="53">
        <f>J30*G30/1000</f>
        <v>0</v>
      </c>
      <c r="L30" s="55">
        <f t="shared" si="4"/>
        <v>0</v>
      </c>
    </row>
    <row r="31" spans="1:12" ht="54" customHeight="1">
      <c r="A31" s="56" t="s">
        <v>62</v>
      </c>
      <c r="B31" s="57" t="s">
        <v>59</v>
      </c>
      <c r="C31" s="57" t="s">
        <v>59</v>
      </c>
      <c r="D31" s="57" t="s">
        <v>59</v>
      </c>
      <c r="E31" s="58">
        <f>E14+E15+E16+E17+E18+E19+E20+E21+E22+E23+E24+E25</f>
        <v>0</v>
      </c>
      <c r="F31" s="59" t="s">
        <v>59</v>
      </c>
      <c r="G31" s="57" t="s">
        <v>59</v>
      </c>
      <c r="H31" s="57" t="s">
        <v>59</v>
      </c>
      <c r="I31" s="60">
        <f>I14+I15+I16+I17+I18+I19+I20+I21+I22+I23+I24+I25</f>
        <v>0</v>
      </c>
      <c r="J31" s="59" t="s">
        <v>59</v>
      </c>
      <c r="K31" s="60">
        <f>K14+K15+K16+K17+K18+K19+K20+K21+K22+K23+K24+K25</f>
        <v>0</v>
      </c>
      <c r="L31" s="61">
        <f t="shared" si="4"/>
        <v>0</v>
      </c>
    </row>
    <row r="37" spans="9:14" ht="12.75">
      <c r="I37" s="182" t="s">
        <v>63</v>
      </c>
      <c r="J37" s="182"/>
      <c r="K37" s="182"/>
      <c r="L37" s="182"/>
      <c r="M37" s="182"/>
      <c r="N37" s="182"/>
    </row>
    <row r="38" spans="1:4" ht="12.75">
      <c r="A38" s="6" t="s">
        <v>18</v>
      </c>
      <c r="B38" s="6"/>
      <c r="C38" s="6"/>
      <c r="D38" s="8" t="str">
        <f>D6</f>
        <v>Копенский с/с</v>
      </c>
    </row>
    <row r="39" spans="1:4" ht="12.75">
      <c r="A39" s="10" t="s">
        <v>20</v>
      </c>
      <c r="D39" s="8" t="str">
        <f>D7</f>
        <v>ООО "Родина"</v>
      </c>
    </row>
    <row r="41" spans="1:15" ht="12.75" customHeight="1">
      <c r="A41" s="179"/>
      <c r="B41" s="180" t="s">
        <v>80</v>
      </c>
      <c r="C41" s="180"/>
      <c r="D41" s="180"/>
      <c r="E41" s="180"/>
      <c r="F41" s="180"/>
      <c r="G41" s="180"/>
      <c r="H41" s="180"/>
      <c r="I41" s="181" t="s">
        <v>81</v>
      </c>
      <c r="J41" s="181"/>
      <c r="K41" s="181"/>
      <c r="L41" s="181"/>
      <c r="M41" s="181"/>
      <c r="N41" s="181"/>
      <c r="O41" s="181"/>
    </row>
    <row r="42" spans="1:15" ht="12.75">
      <c r="A42" s="179"/>
      <c r="B42" s="11" t="s">
        <v>66</v>
      </c>
      <c r="C42" s="11" t="s">
        <v>24</v>
      </c>
      <c r="D42" s="11" t="s">
        <v>26</v>
      </c>
      <c r="E42" s="15" t="s">
        <v>27</v>
      </c>
      <c r="F42" s="11" t="s">
        <v>28</v>
      </c>
      <c r="G42" s="15" t="s">
        <v>29</v>
      </c>
      <c r="H42" s="62" t="s">
        <v>30</v>
      </c>
      <c r="I42" s="14" t="s">
        <v>66</v>
      </c>
      <c r="J42" s="11" t="s">
        <v>24</v>
      </c>
      <c r="K42" s="11" t="s">
        <v>26</v>
      </c>
      <c r="L42" s="15" t="s">
        <v>27</v>
      </c>
      <c r="M42" s="15" t="s">
        <v>28</v>
      </c>
      <c r="N42" s="15" t="s">
        <v>29</v>
      </c>
      <c r="O42" s="62" t="s">
        <v>30</v>
      </c>
    </row>
    <row r="43" spans="1:15" ht="12.75">
      <c r="A43" s="179"/>
      <c r="B43" s="16" t="s">
        <v>67</v>
      </c>
      <c r="C43" s="16" t="s">
        <v>32</v>
      </c>
      <c r="D43" s="16" t="s">
        <v>32</v>
      </c>
      <c r="E43" s="19" t="s">
        <v>33</v>
      </c>
      <c r="F43" s="16" t="s">
        <v>34</v>
      </c>
      <c r="G43" s="19" t="s">
        <v>35</v>
      </c>
      <c r="H43" s="63" t="s">
        <v>36</v>
      </c>
      <c r="I43" s="18" t="s">
        <v>67</v>
      </c>
      <c r="J43" s="16" t="s">
        <v>32</v>
      </c>
      <c r="K43" s="16" t="s">
        <v>32</v>
      </c>
      <c r="L43" s="19" t="s">
        <v>33</v>
      </c>
      <c r="M43" s="19" t="s">
        <v>34</v>
      </c>
      <c r="N43" s="19" t="s">
        <v>35</v>
      </c>
      <c r="O43" s="63" t="s">
        <v>36</v>
      </c>
    </row>
    <row r="44" spans="1:15" ht="12.75">
      <c r="A44" s="179"/>
      <c r="B44" s="16" t="s">
        <v>42</v>
      </c>
      <c r="C44" s="16" t="s">
        <v>38</v>
      </c>
      <c r="D44" s="16" t="s">
        <v>38</v>
      </c>
      <c r="E44" s="19" t="s">
        <v>38</v>
      </c>
      <c r="F44" s="16" t="s">
        <v>39</v>
      </c>
      <c r="G44" s="19" t="s">
        <v>40</v>
      </c>
      <c r="H44" s="63" t="s">
        <v>41</v>
      </c>
      <c r="I44" s="18" t="s">
        <v>42</v>
      </c>
      <c r="J44" s="16" t="s">
        <v>38</v>
      </c>
      <c r="K44" s="16" t="s">
        <v>38</v>
      </c>
      <c r="L44" s="19" t="s">
        <v>38</v>
      </c>
      <c r="M44" s="19" t="s">
        <v>39</v>
      </c>
      <c r="N44" s="19" t="s">
        <v>40</v>
      </c>
      <c r="O44" s="63" t="s">
        <v>41</v>
      </c>
    </row>
    <row r="45" spans="1:15" ht="12.75">
      <c r="A45" s="179"/>
      <c r="B45" s="64"/>
      <c r="C45" s="65" t="s">
        <v>42</v>
      </c>
      <c r="D45" s="21" t="s">
        <v>43</v>
      </c>
      <c r="E45" s="20" t="s">
        <v>44</v>
      </c>
      <c r="F45" s="21" t="s">
        <v>43</v>
      </c>
      <c r="G45" s="20" t="s">
        <v>44</v>
      </c>
      <c r="H45" s="66" t="s">
        <v>45</v>
      </c>
      <c r="I45" s="67"/>
      <c r="J45" s="65" t="s">
        <v>42</v>
      </c>
      <c r="K45" s="21" t="s">
        <v>43</v>
      </c>
      <c r="L45" s="20" t="s">
        <v>44</v>
      </c>
      <c r="M45" s="20" t="s">
        <v>43</v>
      </c>
      <c r="N45" s="20" t="s">
        <v>44</v>
      </c>
      <c r="O45" s="66" t="s">
        <v>45</v>
      </c>
    </row>
    <row r="46" spans="1:15" ht="12.75">
      <c r="A46" s="25" t="s">
        <v>46</v>
      </c>
      <c r="B46" s="26"/>
      <c r="C46" s="26"/>
      <c r="D46" s="26"/>
      <c r="E46" s="29">
        <f aca="true" t="shared" si="5" ref="E46:E54">C46*D46/1000</f>
        <v>0</v>
      </c>
      <c r="F46" s="31">
        <f aca="true" t="shared" si="6" ref="F46:F54">H14</f>
        <v>0</v>
      </c>
      <c r="G46" s="31">
        <f aca="true" t="shared" si="7" ref="G46:G54">F46*C46/1000</f>
        <v>0</v>
      </c>
      <c r="H46" s="32">
        <f aca="true" t="shared" si="8" ref="H46:H63">IF(I14=0,0,G46/I14*100)</f>
        <v>0</v>
      </c>
      <c r="I46" s="28"/>
      <c r="J46" s="26"/>
      <c r="K46" s="26"/>
      <c r="L46" s="29">
        <f aca="true" t="shared" si="9" ref="L46:L54">J46*K46/1000</f>
        <v>0</v>
      </c>
      <c r="M46" s="68">
        <f aca="true" t="shared" si="10" ref="M46:M54">D46</f>
        <v>0</v>
      </c>
      <c r="N46" s="31">
        <f aca="true" t="shared" si="11" ref="N46:N54">M46*J46/1000</f>
        <v>0</v>
      </c>
      <c r="O46" s="32">
        <f aca="true" t="shared" si="12" ref="O46:O63">IF(E46=0,0,N46/E46*100)</f>
        <v>0</v>
      </c>
    </row>
    <row r="47" spans="1:15" ht="12.75">
      <c r="A47" s="33" t="s">
        <v>78</v>
      </c>
      <c r="B47" s="34"/>
      <c r="C47" s="34"/>
      <c r="D47" s="34"/>
      <c r="E47" s="31">
        <f t="shared" si="5"/>
        <v>0</v>
      </c>
      <c r="F47" s="31">
        <f t="shared" si="6"/>
        <v>0</v>
      </c>
      <c r="G47" s="31">
        <f t="shared" si="7"/>
        <v>0</v>
      </c>
      <c r="H47" s="32">
        <f t="shared" si="8"/>
        <v>0</v>
      </c>
      <c r="I47" s="35"/>
      <c r="J47" s="34"/>
      <c r="K47" s="34"/>
      <c r="L47" s="31">
        <f t="shared" si="9"/>
        <v>0</v>
      </c>
      <c r="M47" s="68">
        <f t="shared" si="10"/>
        <v>0</v>
      </c>
      <c r="N47" s="31">
        <f t="shared" si="11"/>
        <v>0</v>
      </c>
      <c r="O47" s="32">
        <f t="shared" si="12"/>
        <v>0</v>
      </c>
    </row>
    <row r="48" spans="1:15" ht="12.75">
      <c r="A48" s="33" t="s">
        <v>47</v>
      </c>
      <c r="B48" s="34"/>
      <c r="C48" s="34"/>
      <c r="D48" s="34"/>
      <c r="E48" s="31">
        <f t="shared" si="5"/>
        <v>0</v>
      </c>
      <c r="F48" s="31">
        <f t="shared" si="6"/>
        <v>0</v>
      </c>
      <c r="G48" s="31">
        <f t="shared" si="7"/>
        <v>0</v>
      </c>
      <c r="H48" s="32">
        <f t="shared" si="8"/>
        <v>0</v>
      </c>
      <c r="I48" s="35"/>
      <c r="J48" s="34"/>
      <c r="K48" s="34"/>
      <c r="L48" s="31">
        <f t="shared" si="9"/>
        <v>0</v>
      </c>
      <c r="M48" s="68">
        <f t="shared" si="10"/>
        <v>0</v>
      </c>
      <c r="N48" s="31">
        <f t="shared" si="11"/>
        <v>0</v>
      </c>
      <c r="O48" s="32">
        <f t="shared" si="12"/>
        <v>0</v>
      </c>
    </row>
    <row r="49" spans="1:15" ht="12.75">
      <c r="A49" s="33" t="s">
        <v>50</v>
      </c>
      <c r="B49" s="34"/>
      <c r="C49" s="34"/>
      <c r="D49" s="34"/>
      <c r="E49" s="31">
        <f t="shared" si="5"/>
        <v>0</v>
      </c>
      <c r="F49" s="31">
        <f t="shared" si="6"/>
        <v>0</v>
      </c>
      <c r="G49" s="31">
        <f t="shared" si="7"/>
        <v>0</v>
      </c>
      <c r="H49" s="32">
        <f t="shared" si="8"/>
        <v>0</v>
      </c>
      <c r="I49" s="35"/>
      <c r="J49" s="34"/>
      <c r="K49" s="34"/>
      <c r="L49" s="31">
        <f t="shared" si="9"/>
        <v>0</v>
      </c>
      <c r="M49" s="68">
        <f t="shared" si="10"/>
        <v>0</v>
      </c>
      <c r="N49" s="31">
        <f t="shared" si="11"/>
        <v>0</v>
      </c>
      <c r="O49" s="32">
        <f t="shared" si="12"/>
        <v>0</v>
      </c>
    </row>
    <row r="50" spans="1:15" ht="12.75">
      <c r="A50" s="33" t="s">
        <v>51</v>
      </c>
      <c r="B50" s="34"/>
      <c r="C50" s="34"/>
      <c r="D50" s="34"/>
      <c r="E50" s="31">
        <f t="shared" si="5"/>
        <v>0</v>
      </c>
      <c r="F50" s="31">
        <f t="shared" si="6"/>
        <v>0</v>
      </c>
      <c r="G50" s="31">
        <f t="shared" si="7"/>
        <v>0</v>
      </c>
      <c r="H50" s="32">
        <f t="shared" si="8"/>
        <v>0</v>
      </c>
      <c r="I50" s="35"/>
      <c r="J50" s="34"/>
      <c r="K50" s="34"/>
      <c r="L50" s="31">
        <f t="shared" si="9"/>
        <v>0</v>
      </c>
      <c r="M50" s="68">
        <f t="shared" si="10"/>
        <v>0</v>
      </c>
      <c r="N50" s="31">
        <f t="shared" si="11"/>
        <v>0</v>
      </c>
      <c r="O50" s="32">
        <f t="shared" si="12"/>
        <v>0</v>
      </c>
    </row>
    <row r="51" spans="1:15" ht="12.75">
      <c r="A51" s="33" t="s">
        <v>52</v>
      </c>
      <c r="B51" s="34"/>
      <c r="C51" s="34"/>
      <c r="D51" s="34"/>
      <c r="E51" s="31">
        <f t="shared" si="5"/>
        <v>0</v>
      </c>
      <c r="F51" s="31">
        <f t="shared" si="6"/>
        <v>0</v>
      </c>
      <c r="G51" s="31">
        <f t="shared" si="7"/>
        <v>0</v>
      </c>
      <c r="H51" s="32">
        <f t="shared" si="8"/>
        <v>0</v>
      </c>
      <c r="I51" s="35"/>
      <c r="J51" s="34"/>
      <c r="K51" s="34"/>
      <c r="L51" s="31">
        <f t="shared" si="9"/>
        <v>0</v>
      </c>
      <c r="M51" s="68">
        <f t="shared" si="10"/>
        <v>0</v>
      </c>
      <c r="N51" s="31">
        <f t="shared" si="11"/>
        <v>0</v>
      </c>
      <c r="O51" s="32">
        <f t="shared" si="12"/>
        <v>0</v>
      </c>
    </row>
    <row r="52" spans="1:15" ht="12.75">
      <c r="A52" s="33" t="s">
        <v>53</v>
      </c>
      <c r="B52" s="34"/>
      <c r="C52" s="34"/>
      <c r="D52" s="34"/>
      <c r="E52" s="31">
        <f t="shared" si="5"/>
        <v>0</v>
      </c>
      <c r="F52" s="31">
        <f t="shared" si="6"/>
        <v>0</v>
      </c>
      <c r="G52" s="31">
        <f t="shared" si="7"/>
        <v>0</v>
      </c>
      <c r="H52" s="32">
        <f t="shared" si="8"/>
        <v>0</v>
      </c>
      <c r="I52" s="35"/>
      <c r="J52" s="34"/>
      <c r="K52" s="34"/>
      <c r="L52" s="31">
        <f t="shared" si="9"/>
        <v>0</v>
      </c>
      <c r="M52" s="68">
        <f t="shared" si="10"/>
        <v>0</v>
      </c>
      <c r="N52" s="31">
        <f t="shared" si="11"/>
        <v>0</v>
      </c>
      <c r="O52" s="32">
        <f t="shared" si="12"/>
        <v>0</v>
      </c>
    </row>
    <row r="53" spans="1:15" ht="12.75">
      <c r="A53" s="33" t="s">
        <v>54</v>
      </c>
      <c r="B53" s="34"/>
      <c r="C53" s="34"/>
      <c r="D53" s="34"/>
      <c r="E53" s="31">
        <f t="shared" si="5"/>
        <v>0</v>
      </c>
      <c r="F53" s="31">
        <f t="shared" si="6"/>
        <v>0</v>
      </c>
      <c r="G53" s="31">
        <f t="shared" si="7"/>
        <v>0</v>
      </c>
      <c r="H53" s="32">
        <f t="shared" si="8"/>
        <v>0</v>
      </c>
      <c r="I53" s="35"/>
      <c r="J53" s="34"/>
      <c r="K53" s="34"/>
      <c r="L53" s="31">
        <f t="shared" si="9"/>
        <v>0</v>
      </c>
      <c r="M53" s="68">
        <f t="shared" si="10"/>
        <v>0</v>
      </c>
      <c r="N53" s="31">
        <f t="shared" si="11"/>
        <v>0</v>
      </c>
      <c r="O53" s="32">
        <f t="shared" si="12"/>
        <v>0</v>
      </c>
    </row>
    <row r="54" spans="1:15" ht="12.75">
      <c r="A54" s="33" t="s">
        <v>55</v>
      </c>
      <c r="B54" s="34"/>
      <c r="C54" s="34"/>
      <c r="D54" s="34"/>
      <c r="E54" s="31">
        <f t="shared" si="5"/>
        <v>0</v>
      </c>
      <c r="F54" s="31">
        <f t="shared" si="6"/>
        <v>0</v>
      </c>
      <c r="G54" s="31">
        <f t="shared" si="7"/>
        <v>0</v>
      </c>
      <c r="H54" s="32">
        <f t="shared" si="8"/>
        <v>0</v>
      </c>
      <c r="I54" s="35"/>
      <c r="J54" s="34"/>
      <c r="K54" s="34"/>
      <c r="L54" s="31">
        <f t="shared" si="9"/>
        <v>0</v>
      </c>
      <c r="M54" s="68">
        <f t="shared" si="10"/>
        <v>0</v>
      </c>
      <c r="N54" s="31">
        <f t="shared" si="11"/>
        <v>0</v>
      </c>
      <c r="O54" s="32">
        <f t="shared" si="12"/>
        <v>0</v>
      </c>
    </row>
    <row r="55" spans="1:15" ht="25.5">
      <c r="A55" s="38" t="s">
        <v>58</v>
      </c>
      <c r="B55" s="39" t="s">
        <v>59</v>
      </c>
      <c r="C55" s="39" t="s">
        <v>59</v>
      </c>
      <c r="D55" s="39" t="s">
        <v>59</v>
      </c>
      <c r="E55" s="42"/>
      <c r="F55" s="39" t="s">
        <v>59</v>
      </c>
      <c r="G55" s="42"/>
      <c r="H55" s="32">
        <f t="shared" si="8"/>
        <v>0</v>
      </c>
      <c r="I55" s="43" t="s">
        <v>59</v>
      </c>
      <c r="J55" s="39" t="s">
        <v>59</v>
      </c>
      <c r="K55" s="39" t="s">
        <v>59</v>
      </c>
      <c r="L55" s="42"/>
      <c r="M55" s="69" t="s">
        <v>59</v>
      </c>
      <c r="N55" s="42"/>
      <c r="O55" s="32">
        <f t="shared" si="12"/>
        <v>0</v>
      </c>
    </row>
    <row r="56" spans="1:15" ht="37.5" customHeight="1">
      <c r="A56" s="44" t="s">
        <v>68</v>
      </c>
      <c r="B56" s="45" t="s">
        <v>59</v>
      </c>
      <c r="C56" s="45" t="s">
        <v>59</v>
      </c>
      <c r="D56" s="45" t="s">
        <v>59</v>
      </c>
      <c r="E56" s="42"/>
      <c r="F56" s="45" t="s">
        <v>59</v>
      </c>
      <c r="G56" s="42"/>
      <c r="H56" s="32">
        <f t="shared" si="8"/>
        <v>0</v>
      </c>
      <c r="I56" s="46" t="s">
        <v>59</v>
      </c>
      <c r="J56" s="45" t="s">
        <v>59</v>
      </c>
      <c r="K56" s="45" t="s">
        <v>59</v>
      </c>
      <c r="L56" s="42"/>
      <c r="M56" s="70" t="s">
        <v>59</v>
      </c>
      <c r="N56" s="42"/>
      <c r="O56" s="32">
        <f t="shared" si="12"/>
        <v>0</v>
      </c>
    </row>
    <row r="57" spans="1:15" ht="38.25" customHeight="1">
      <c r="A57" s="44" t="s">
        <v>69</v>
      </c>
      <c r="B57" s="45" t="s">
        <v>59</v>
      </c>
      <c r="C57" s="45" t="s">
        <v>59</v>
      </c>
      <c r="D57" s="45" t="s">
        <v>59</v>
      </c>
      <c r="E57" s="31">
        <f>SUM(E58:E62)</f>
        <v>0</v>
      </c>
      <c r="F57" s="45" t="s">
        <v>59</v>
      </c>
      <c r="G57" s="31">
        <f>SUM(G58:G62)</f>
        <v>0</v>
      </c>
      <c r="H57" s="32">
        <f t="shared" si="8"/>
        <v>0</v>
      </c>
      <c r="I57" s="46" t="s">
        <v>59</v>
      </c>
      <c r="J57" s="45" t="s">
        <v>59</v>
      </c>
      <c r="K57" s="45" t="s">
        <v>59</v>
      </c>
      <c r="L57" s="31">
        <f>SUM(L58:L62)</f>
        <v>0</v>
      </c>
      <c r="M57" s="70" t="s">
        <v>59</v>
      </c>
      <c r="N57" s="31">
        <f>SUM(N58:N62)</f>
        <v>0</v>
      </c>
      <c r="O57" s="32">
        <f t="shared" si="12"/>
        <v>0</v>
      </c>
    </row>
    <row r="58" spans="1:15" ht="12.75">
      <c r="A58" s="48" t="s">
        <v>54</v>
      </c>
      <c r="B58" s="45"/>
      <c r="C58" s="45"/>
      <c r="D58" s="45"/>
      <c r="E58" s="31">
        <f>C58*D58/1000</f>
        <v>0</v>
      </c>
      <c r="F58" s="31">
        <f>H26</f>
        <v>0</v>
      </c>
      <c r="G58" s="31">
        <f>F58*C58/1000</f>
        <v>0</v>
      </c>
      <c r="H58" s="32">
        <f t="shared" si="8"/>
        <v>0</v>
      </c>
      <c r="I58" s="46"/>
      <c r="J58" s="45"/>
      <c r="K58" s="45"/>
      <c r="L58" s="31">
        <f>J58*K58/1000</f>
        <v>0</v>
      </c>
      <c r="M58" s="68">
        <f>D58</f>
        <v>0</v>
      </c>
      <c r="N58" s="31">
        <f>M58*J58/1000</f>
        <v>0</v>
      </c>
      <c r="O58" s="32">
        <f t="shared" si="12"/>
        <v>0</v>
      </c>
    </row>
    <row r="59" spans="1:15" ht="12.75">
      <c r="A59" s="48" t="s">
        <v>50</v>
      </c>
      <c r="B59" s="45"/>
      <c r="C59" s="45"/>
      <c r="D59" s="45"/>
      <c r="E59" s="31">
        <f>C59*D59/1000</f>
        <v>0</v>
      </c>
      <c r="F59" s="31">
        <f>H27</f>
        <v>0</v>
      </c>
      <c r="G59" s="31">
        <f>F59*C59/1000</f>
        <v>0</v>
      </c>
      <c r="H59" s="32">
        <f t="shared" si="8"/>
        <v>0</v>
      </c>
      <c r="I59" s="46"/>
      <c r="J59" s="45"/>
      <c r="K59" s="45"/>
      <c r="L59" s="31">
        <f>J59*K59/1000</f>
        <v>0</v>
      </c>
      <c r="M59" s="68">
        <f>D59</f>
        <v>0</v>
      </c>
      <c r="N59" s="31">
        <f>M59*J59/1000</f>
        <v>0</v>
      </c>
      <c r="O59" s="32">
        <f t="shared" si="12"/>
        <v>0</v>
      </c>
    </row>
    <row r="60" spans="1:15" ht="12.75">
      <c r="A60" s="48" t="s">
        <v>51</v>
      </c>
      <c r="B60" s="45"/>
      <c r="C60" s="45"/>
      <c r="D60" s="45"/>
      <c r="E60" s="31">
        <f>C60*D60/1000</f>
        <v>0</v>
      </c>
      <c r="F60" s="31">
        <f>H28</f>
        <v>0</v>
      </c>
      <c r="G60" s="31">
        <f>F60*C60/1000</f>
        <v>0</v>
      </c>
      <c r="H60" s="32">
        <f t="shared" si="8"/>
        <v>0</v>
      </c>
      <c r="I60" s="46"/>
      <c r="J60" s="45"/>
      <c r="K60" s="45"/>
      <c r="L60" s="31">
        <f>J60*K60/1000</f>
        <v>0</v>
      </c>
      <c r="M60" s="68">
        <f>D60</f>
        <v>0</v>
      </c>
      <c r="N60" s="31">
        <f>M60*J60/1000</f>
        <v>0</v>
      </c>
      <c r="O60" s="32">
        <f t="shared" si="12"/>
        <v>0</v>
      </c>
    </row>
    <row r="61" spans="1:15" ht="12.75">
      <c r="A61" s="48" t="s">
        <v>52</v>
      </c>
      <c r="B61" s="45"/>
      <c r="C61" s="45"/>
      <c r="D61" s="45"/>
      <c r="E61" s="31">
        <f>C61*D61/1000</f>
        <v>0</v>
      </c>
      <c r="F61" s="31">
        <f>H29</f>
        <v>0</v>
      </c>
      <c r="G61" s="31">
        <f>F61*C61/1000</f>
        <v>0</v>
      </c>
      <c r="H61" s="32">
        <f t="shared" si="8"/>
        <v>0</v>
      </c>
      <c r="I61" s="46"/>
      <c r="J61" s="45"/>
      <c r="K61" s="45"/>
      <c r="L61" s="31">
        <f>J61*K61/1000</f>
        <v>0</v>
      </c>
      <c r="M61" s="68">
        <f>D61</f>
        <v>0</v>
      </c>
      <c r="N61" s="31">
        <f>M61*J61/1000</f>
        <v>0</v>
      </c>
      <c r="O61" s="32">
        <f t="shared" si="12"/>
        <v>0</v>
      </c>
    </row>
    <row r="62" spans="1:15" ht="12.75">
      <c r="A62" s="49" t="s">
        <v>53</v>
      </c>
      <c r="B62" s="50"/>
      <c r="C62" s="50"/>
      <c r="D62" s="50"/>
      <c r="E62" s="53">
        <f>C62*D62/1000</f>
        <v>0</v>
      </c>
      <c r="F62" s="31">
        <f>H30</f>
        <v>0</v>
      </c>
      <c r="G62" s="53">
        <f>F62*C62/1000</f>
        <v>0</v>
      </c>
      <c r="H62" s="55">
        <f t="shared" si="8"/>
        <v>0</v>
      </c>
      <c r="I62" s="52"/>
      <c r="J62" s="50"/>
      <c r="K62" s="50"/>
      <c r="L62" s="53">
        <f>J62*K62/1000</f>
        <v>0</v>
      </c>
      <c r="M62" s="68">
        <f>D62</f>
        <v>0</v>
      </c>
      <c r="N62" s="53">
        <f>M62*J62/1000</f>
        <v>0</v>
      </c>
      <c r="O62" s="55">
        <f t="shared" si="12"/>
        <v>0</v>
      </c>
    </row>
    <row r="63" spans="1:15" ht="54.75" customHeight="1">
      <c r="A63" s="56" t="s">
        <v>70</v>
      </c>
      <c r="B63" s="57" t="s">
        <v>59</v>
      </c>
      <c r="C63" s="57" t="s">
        <v>59</v>
      </c>
      <c r="D63" s="57" t="s">
        <v>59</v>
      </c>
      <c r="E63" s="60">
        <f>E46+E47+E48+E49+E50+E51+E52+E53+E54+E55+E56+E57</f>
        <v>0</v>
      </c>
      <c r="F63" s="57" t="s">
        <v>59</v>
      </c>
      <c r="G63" s="60">
        <f>G46+G47+G48+G49+G50+G51+G52+G53+G54+G55+G56+G57</f>
        <v>0</v>
      </c>
      <c r="H63" s="61">
        <f t="shared" si="8"/>
        <v>0</v>
      </c>
      <c r="I63" s="59" t="s">
        <v>59</v>
      </c>
      <c r="J63" s="57" t="s">
        <v>59</v>
      </c>
      <c r="K63" s="57" t="s">
        <v>59</v>
      </c>
      <c r="L63" s="60">
        <f>L46+L47+L48+L49+L50+L51+L52+L53+L54+L55+L56+L57</f>
        <v>0</v>
      </c>
      <c r="M63" s="71" t="s">
        <v>59</v>
      </c>
      <c r="N63" s="60">
        <f>N46+N47+N48+N49+N50+N51+N52+N53+N54+N55+N56+N57</f>
        <v>0</v>
      </c>
      <c r="O63" s="61">
        <f t="shared" si="12"/>
        <v>0</v>
      </c>
    </row>
    <row r="64" spans="1:13" ht="15" customHeight="1">
      <c r="A64" s="72"/>
      <c r="B64" s="9"/>
      <c r="C64" s="9"/>
      <c r="D64" s="73"/>
      <c r="E64" s="9"/>
      <c r="F64" s="73"/>
      <c r="G64" s="73"/>
      <c r="H64" s="9"/>
      <c r="I64" s="9"/>
      <c r="J64" s="73"/>
      <c r="K64" s="9"/>
      <c r="L64" s="73"/>
      <c r="M64" s="73"/>
    </row>
    <row r="65" spans="1:13" ht="15" customHeight="1">
      <c r="A65" s="74"/>
      <c r="B65" s="9"/>
      <c r="C65" s="9"/>
      <c r="D65" s="73"/>
      <c r="E65" s="9"/>
      <c r="F65" s="73"/>
      <c r="G65" s="73"/>
      <c r="H65" s="9"/>
      <c r="I65" s="9"/>
      <c r="J65" s="73"/>
      <c r="K65" s="9"/>
      <c r="L65" s="73"/>
      <c r="M65" s="73"/>
    </row>
    <row r="68" spans="3:8" ht="12.75">
      <c r="C68" s="182" t="s">
        <v>63</v>
      </c>
      <c r="D68" s="182"/>
      <c r="E68" s="182"/>
      <c r="F68" s="182"/>
      <c r="G68" s="182"/>
      <c r="H68" s="182"/>
    </row>
    <row r="70" spans="1:9" ht="12.75">
      <c r="A70" s="6" t="s">
        <v>18</v>
      </c>
      <c r="D70" s="8" t="str">
        <f>D6</f>
        <v>Копенский с/с</v>
      </c>
      <c r="E70" s="8"/>
      <c r="F70" s="75"/>
      <c r="G70" s="75"/>
      <c r="H70" s="75"/>
      <c r="I70" s="75"/>
    </row>
    <row r="71" spans="1:10" ht="12.75">
      <c r="A71" s="10" t="s">
        <v>20</v>
      </c>
      <c r="D71" s="8" t="str">
        <f>D7</f>
        <v>ООО "Родина"</v>
      </c>
      <c r="I71" s="73"/>
      <c r="J71" s="73"/>
    </row>
    <row r="72" spans="1:10" ht="12.75">
      <c r="A72" s="10"/>
      <c r="I72" s="73"/>
      <c r="J72" s="73"/>
    </row>
    <row r="73" spans="1:10" ht="12.75" customHeight="1">
      <c r="A73" s="179"/>
      <c r="B73" s="180" t="s">
        <v>64</v>
      </c>
      <c r="C73" s="180"/>
      <c r="D73" s="180"/>
      <c r="E73" s="180"/>
      <c r="F73" s="180"/>
      <c r="G73" s="180"/>
      <c r="H73" s="180"/>
      <c r="I73" s="73"/>
      <c r="J73" s="73"/>
    </row>
    <row r="74" spans="1:10" ht="12.75">
      <c r="A74" s="179"/>
      <c r="B74" s="11" t="s">
        <v>66</v>
      </c>
      <c r="C74" s="11" t="s">
        <v>24</v>
      </c>
      <c r="D74" s="11" t="s">
        <v>26</v>
      </c>
      <c r="E74" s="15" t="s">
        <v>27</v>
      </c>
      <c r="F74" s="11" t="s">
        <v>28</v>
      </c>
      <c r="G74" s="15" t="s">
        <v>29</v>
      </c>
      <c r="H74" s="62" t="s">
        <v>30</v>
      </c>
      <c r="I74" s="73"/>
      <c r="J74" s="73"/>
    </row>
    <row r="75" spans="1:10" ht="12.75">
      <c r="A75" s="179"/>
      <c r="B75" s="16" t="s">
        <v>67</v>
      </c>
      <c r="C75" s="16" t="s">
        <v>32</v>
      </c>
      <c r="D75" s="16" t="s">
        <v>32</v>
      </c>
      <c r="E75" s="19" t="s">
        <v>33</v>
      </c>
      <c r="F75" s="16" t="s">
        <v>34</v>
      </c>
      <c r="G75" s="19" t="s">
        <v>35</v>
      </c>
      <c r="H75" s="63" t="s">
        <v>36</v>
      </c>
      <c r="I75" s="73"/>
      <c r="J75" s="73"/>
    </row>
    <row r="76" spans="1:10" ht="12.75">
      <c r="A76" s="179"/>
      <c r="B76" s="16" t="s">
        <v>42</v>
      </c>
      <c r="C76" s="16" t="s">
        <v>38</v>
      </c>
      <c r="D76" s="16" t="s">
        <v>38</v>
      </c>
      <c r="E76" s="19" t="s">
        <v>38</v>
      </c>
      <c r="F76" s="16" t="s">
        <v>39</v>
      </c>
      <c r="G76" s="19" t="s">
        <v>40</v>
      </c>
      <c r="H76" s="63" t="s">
        <v>41</v>
      </c>
      <c r="I76" s="73"/>
      <c r="J76" s="73"/>
    </row>
    <row r="77" spans="1:10" ht="12.75">
      <c r="A77" s="179"/>
      <c r="B77" s="64"/>
      <c r="C77" s="65" t="s">
        <v>42</v>
      </c>
      <c r="D77" s="21" t="s">
        <v>43</v>
      </c>
      <c r="E77" s="20" t="s">
        <v>44</v>
      </c>
      <c r="F77" s="21" t="s">
        <v>43</v>
      </c>
      <c r="G77" s="20" t="s">
        <v>44</v>
      </c>
      <c r="H77" s="66" t="s">
        <v>45</v>
      </c>
      <c r="I77" s="73"/>
      <c r="J77" s="73"/>
    </row>
    <row r="78" spans="1:10" ht="12.75">
      <c r="A78" s="25" t="s">
        <v>46</v>
      </c>
      <c r="B78" s="26"/>
      <c r="C78" s="26"/>
      <c r="D78" s="26"/>
      <c r="E78" s="29">
        <f aca="true" t="shared" si="13" ref="E78:E86">C78*D78/1000</f>
        <v>0</v>
      </c>
      <c r="F78" s="31">
        <f aca="true" t="shared" si="14" ref="F78:F86">K46</f>
        <v>0</v>
      </c>
      <c r="G78" s="31">
        <f aca="true" t="shared" si="15" ref="G78:G86">F78*C78/1000</f>
        <v>0</v>
      </c>
      <c r="H78" s="32">
        <f aca="true" t="shared" si="16" ref="H78:H95">IF(L46=0,0,G78/L46*100)</f>
        <v>0</v>
      </c>
      <c r="I78" s="73"/>
      <c r="J78" s="73"/>
    </row>
    <row r="79" spans="1:10" ht="12.75">
      <c r="A79" s="33" t="s">
        <v>78</v>
      </c>
      <c r="B79" s="34"/>
      <c r="C79" s="34"/>
      <c r="D79" s="34"/>
      <c r="E79" s="31">
        <f t="shared" si="13"/>
        <v>0</v>
      </c>
      <c r="F79" s="31">
        <f t="shared" si="14"/>
        <v>0</v>
      </c>
      <c r="G79" s="31">
        <f t="shared" si="15"/>
        <v>0</v>
      </c>
      <c r="H79" s="32">
        <f t="shared" si="16"/>
        <v>0</v>
      </c>
      <c r="I79" s="73"/>
      <c r="J79" s="73"/>
    </row>
    <row r="80" spans="1:10" ht="12.75">
      <c r="A80" s="33" t="s">
        <v>47</v>
      </c>
      <c r="B80" s="34"/>
      <c r="C80" s="34"/>
      <c r="D80" s="34"/>
      <c r="E80" s="31">
        <f t="shared" si="13"/>
        <v>0</v>
      </c>
      <c r="F80" s="31">
        <f t="shared" si="14"/>
        <v>0</v>
      </c>
      <c r="G80" s="31">
        <f t="shared" si="15"/>
        <v>0</v>
      </c>
      <c r="H80" s="32">
        <f t="shared" si="16"/>
        <v>0</v>
      </c>
      <c r="I80" s="73"/>
      <c r="J80" s="73"/>
    </row>
    <row r="81" spans="1:10" ht="12.75">
      <c r="A81" s="33" t="s">
        <v>50</v>
      </c>
      <c r="B81" s="34"/>
      <c r="C81" s="34"/>
      <c r="D81" s="34"/>
      <c r="E81" s="31">
        <f t="shared" si="13"/>
        <v>0</v>
      </c>
      <c r="F81" s="31">
        <f t="shared" si="14"/>
        <v>0</v>
      </c>
      <c r="G81" s="31">
        <f t="shared" si="15"/>
        <v>0</v>
      </c>
      <c r="H81" s="32">
        <f t="shared" si="16"/>
        <v>0</v>
      </c>
      <c r="I81" s="73"/>
      <c r="J81" s="73"/>
    </row>
    <row r="82" spans="1:10" ht="12.75">
      <c r="A82" s="33" t="s">
        <v>51</v>
      </c>
      <c r="B82" s="34"/>
      <c r="C82" s="34"/>
      <c r="D82" s="34"/>
      <c r="E82" s="31">
        <f t="shared" si="13"/>
        <v>0</v>
      </c>
      <c r="F82" s="31">
        <f t="shared" si="14"/>
        <v>0</v>
      </c>
      <c r="G82" s="31">
        <f t="shared" si="15"/>
        <v>0</v>
      </c>
      <c r="H82" s="32">
        <f t="shared" si="16"/>
        <v>0</v>
      </c>
      <c r="I82" s="73"/>
      <c r="J82" s="73"/>
    </row>
    <row r="83" spans="1:10" ht="12.75">
      <c r="A83" s="33" t="s">
        <v>52</v>
      </c>
      <c r="B83" s="34"/>
      <c r="C83" s="34"/>
      <c r="D83" s="34"/>
      <c r="E83" s="31">
        <f t="shared" si="13"/>
        <v>0</v>
      </c>
      <c r="F83" s="31">
        <f t="shared" si="14"/>
        <v>0</v>
      </c>
      <c r="G83" s="31">
        <f t="shared" si="15"/>
        <v>0</v>
      </c>
      <c r="H83" s="32">
        <f t="shared" si="16"/>
        <v>0</v>
      </c>
      <c r="I83" s="73"/>
      <c r="J83" s="73"/>
    </row>
    <row r="84" spans="1:10" ht="12.75">
      <c r="A84" s="33" t="s">
        <v>53</v>
      </c>
      <c r="B84" s="34"/>
      <c r="C84" s="34"/>
      <c r="D84" s="34"/>
      <c r="E84" s="31">
        <f t="shared" si="13"/>
        <v>0</v>
      </c>
      <c r="F84" s="31">
        <f t="shared" si="14"/>
        <v>0</v>
      </c>
      <c r="G84" s="31">
        <f t="shared" si="15"/>
        <v>0</v>
      </c>
      <c r="H84" s="32">
        <f t="shared" si="16"/>
        <v>0</v>
      </c>
      <c r="I84" s="73"/>
      <c r="J84" s="73"/>
    </row>
    <row r="85" spans="1:10" ht="12.75">
      <c r="A85" s="33" t="s">
        <v>54</v>
      </c>
      <c r="B85" s="34"/>
      <c r="C85" s="34"/>
      <c r="D85" s="34"/>
      <c r="E85" s="31">
        <f t="shared" si="13"/>
        <v>0</v>
      </c>
      <c r="F85" s="31">
        <f t="shared" si="14"/>
        <v>0</v>
      </c>
      <c r="G85" s="31">
        <f t="shared" si="15"/>
        <v>0</v>
      </c>
      <c r="H85" s="32">
        <f t="shared" si="16"/>
        <v>0</v>
      </c>
      <c r="I85" s="73"/>
      <c r="J85" s="73"/>
    </row>
    <row r="86" spans="1:10" ht="12.75">
      <c r="A86" s="33" t="s">
        <v>55</v>
      </c>
      <c r="B86" s="34"/>
      <c r="C86" s="34"/>
      <c r="D86" s="34"/>
      <c r="E86" s="31">
        <f t="shared" si="13"/>
        <v>0</v>
      </c>
      <c r="F86" s="31">
        <f t="shared" si="14"/>
        <v>0</v>
      </c>
      <c r="G86" s="31">
        <f t="shared" si="15"/>
        <v>0</v>
      </c>
      <c r="H86" s="32">
        <f t="shared" si="16"/>
        <v>0</v>
      </c>
      <c r="I86" s="73"/>
      <c r="J86" s="73"/>
    </row>
    <row r="87" spans="1:10" ht="25.5">
      <c r="A87" s="38" t="s">
        <v>58</v>
      </c>
      <c r="B87" s="39" t="s">
        <v>59</v>
      </c>
      <c r="C87" s="39" t="s">
        <v>59</v>
      </c>
      <c r="D87" s="39" t="s">
        <v>59</v>
      </c>
      <c r="E87" s="42"/>
      <c r="F87" s="39" t="s">
        <v>59</v>
      </c>
      <c r="G87" s="42"/>
      <c r="H87" s="32">
        <f t="shared" si="16"/>
        <v>0</v>
      </c>
      <c r="I87" s="73"/>
      <c r="J87" s="73"/>
    </row>
    <row r="88" spans="1:10" ht="36">
      <c r="A88" s="44" t="s">
        <v>68</v>
      </c>
      <c r="B88" s="45" t="s">
        <v>59</v>
      </c>
      <c r="C88" s="45" t="s">
        <v>59</v>
      </c>
      <c r="D88" s="45" t="s">
        <v>59</v>
      </c>
      <c r="E88" s="42"/>
      <c r="F88" s="45" t="s">
        <v>59</v>
      </c>
      <c r="G88" s="42"/>
      <c r="H88" s="32">
        <f t="shared" si="16"/>
        <v>0</v>
      </c>
      <c r="I88" s="73"/>
      <c r="J88" s="73"/>
    </row>
    <row r="89" spans="1:8" ht="36">
      <c r="A89" s="44" t="s">
        <v>72</v>
      </c>
      <c r="B89" s="45" t="s">
        <v>59</v>
      </c>
      <c r="C89" s="45" t="s">
        <v>59</v>
      </c>
      <c r="D89" s="45" t="s">
        <v>59</v>
      </c>
      <c r="E89" s="31">
        <f>SUM(E90:E94)</f>
        <v>0</v>
      </c>
      <c r="F89" s="45" t="s">
        <v>59</v>
      </c>
      <c r="G89" s="31">
        <f>SUM(G90:G94)</f>
        <v>0</v>
      </c>
      <c r="H89" s="32">
        <f t="shared" si="16"/>
        <v>0</v>
      </c>
    </row>
    <row r="90" spans="1:8" ht="12.75">
      <c r="A90" s="48" t="s">
        <v>54</v>
      </c>
      <c r="B90" s="45"/>
      <c r="C90" s="45"/>
      <c r="D90" s="45"/>
      <c r="E90" s="31">
        <f>C90*D90/1000</f>
        <v>0</v>
      </c>
      <c r="F90" s="31">
        <f>K58</f>
        <v>0</v>
      </c>
      <c r="G90" s="31">
        <f>F90*C90/1000</f>
        <v>0</v>
      </c>
      <c r="H90" s="32">
        <f t="shared" si="16"/>
        <v>0</v>
      </c>
    </row>
    <row r="91" spans="1:8" ht="12.75">
      <c r="A91" s="48" t="s">
        <v>50</v>
      </c>
      <c r="B91" s="45"/>
      <c r="C91" s="45"/>
      <c r="D91" s="45"/>
      <c r="E91" s="31">
        <f>C91*D91/1000</f>
        <v>0</v>
      </c>
      <c r="F91" s="31">
        <f>K59</f>
        <v>0</v>
      </c>
      <c r="G91" s="31">
        <f>F91*C91/1000</f>
        <v>0</v>
      </c>
      <c r="H91" s="32">
        <f t="shared" si="16"/>
        <v>0</v>
      </c>
    </row>
    <row r="92" spans="1:8" ht="12.75">
      <c r="A92" s="48" t="s">
        <v>51</v>
      </c>
      <c r="B92" s="45"/>
      <c r="C92" s="45"/>
      <c r="D92" s="45"/>
      <c r="E92" s="31">
        <f>C92*D92/1000</f>
        <v>0</v>
      </c>
      <c r="F92" s="31">
        <f>K60</f>
        <v>0</v>
      </c>
      <c r="G92" s="31">
        <f>F92*C92/1000</f>
        <v>0</v>
      </c>
      <c r="H92" s="32">
        <f t="shared" si="16"/>
        <v>0</v>
      </c>
    </row>
    <row r="93" spans="1:8" ht="12.75">
      <c r="A93" s="48" t="s">
        <v>52</v>
      </c>
      <c r="B93" s="45"/>
      <c r="C93" s="45"/>
      <c r="D93" s="45"/>
      <c r="E93" s="31">
        <f>C93*D93/1000</f>
        <v>0</v>
      </c>
      <c r="F93" s="31">
        <f>K61</f>
        <v>0</v>
      </c>
      <c r="G93" s="31">
        <f>F93*C93/1000</f>
        <v>0</v>
      </c>
      <c r="H93" s="32">
        <f t="shared" si="16"/>
        <v>0</v>
      </c>
    </row>
    <row r="94" spans="1:8" ht="12.75">
      <c r="A94" s="49" t="s">
        <v>53</v>
      </c>
      <c r="B94" s="50"/>
      <c r="C94" s="50"/>
      <c r="D94" s="50"/>
      <c r="E94" s="53">
        <f>C94*D94/1000</f>
        <v>0</v>
      </c>
      <c r="F94" s="31">
        <f>K62</f>
        <v>0</v>
      </c>
      <c r="G94" s="53">
        <f>F94*C94/1000</f>
        <v>0</v>
      </c>
      <c r="H94" s="55">
        <f t="shared" si="16"/>
        <v>0</v>
      </c>
    </row>
    <row r="95" spans="1:8" s="73" customFormat="1" ht="52.5" customHeight="1">
      <c r="A95" s="56" t="s">
        <v>70</v>
      </c>
      <c r="B95" s="57" t="s">
        <v>59</v>
      </c>
      <c r="C95" s="57" t="s">
        <v>59</v>
      </c>
      <c r="D95" s="57" t="s">
        <v>59</v>
      </c>
      <c r="E95" s="60">
        <f>E78+E79+E80+E81+E82+E83+E84+E85+E86+E87+E88+E89</f>
        <v>0</v>
      </c>
      <c r="F95" s="57" t="s">
        <v>59</v>
      </c>
      <c r="G95" s="60">
        <f>G78+G79+G80+G81+G82+G83+G84+G85+G86+G87+G88+G89</f>
        <v>0</v>
      </c>
      <c r="H95" s="61">
        <f t="shared" si="16"/>
        <v>0</v>
      </c>
    </row>
  </sheetData>
  <sheetProtection selectLockedCells="1" selectUnlockedCells="1"/>
  <mergeCells count="14">
    <mergeCell ref="I37:N37"/>
    <mergeCell ref="A41:A45"/>
    <mergeCell ref="B41:H41"/>
    <mergeCell ref="I41:O41"/>
    <mergeCell ref="C68:H68"/>
    <mergeCell ref="A73:A77"/>
    <mergeCell ref="B73:H73"/>
    <mergeCell ref="A2:L2"/>
    <mergeCell ref="A3:L3"/>
    <mergeCell ref="A4:L4"/>
    <mergeCell ref="A5:L5"/>
    <mergeCell ref="A9:A13"/>
    <mergeCell ref="B9:E9"/>
    <mergeCell ref="F9:L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94"/>
  <rowBreaks count="2" manualBreakCount="2">
    <brk id="36" max="255" man="1"/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95"/>
  <sheetViews>
    <sheetView showZeros="0" zoomScalePageLayoutView="0" workbookViewId="0" topLeftCell="A1">
      <selection activeCell="A33" sqref="A33"/>
    </sheetView>
  </sheetViews>
  <sheetFormatPr defaultColWidth="9.00390625" defaultRowHeight="12.75"/>
  <cols>
    <col min="1" max="1" width="30.25390625" style="0" customWidth="1"/>
    <col min="2" max="3" width="8.75390625" style="0" customWidth="1"/>
    <col min="4" max="4" width="8.125" style="0" customWidth="1"/>
    <col min="5" max="5" width="8.75390625" style="0" customWidth="1"/>
    <col min="6" max="6" width="8.2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8.00390625" style="0" customWidth="1"/>
    <col min="11" max="12" width="8.375" style="0" customWidth="1"/>
    <col min="13" max="13" width="7.375" style="0" customWidth="1"/>
    <col min="14" max="14" width="8.25390625" style="0" customWidth="1"/>
    <col min="15" max="15" width="7.875" style="0" customWidth="1"/>
  </cols>
  <sheetData>
    <row r="1" ht="12.75">
      <c r="J1" t="s">
        <v>14</v>
      </c>
    </row>
    <row r="2" spans="1:12" ht="12.7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177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0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0" ht="12.75">
      <c r="A6" s="10" t="s">
        <v>18</v>
      </c>
      <c r="B6" s="10"/>
      <c r="C6" s="10"/>
      <c r="D6" s="8" t="s">
        <v>85</v>
      </c>
      <c r="F6" s="8"/>
      <c r="J6" s="8"/>
    </row>
    <row r="7" spans="1:4" ht="12.75">
      <c r="A7" s="10" t="s">
        <v>20</v>
      </c>
      <c r="B7" s="10"/>
      <c r="C7" s="10"/>
      <c r="D7" s="8" t="s">
        <v>11</v>
      </c>
    </row>
    <row r="8" spans="1:3" ht="12.75">
      <c r="A8" s="10"/>
      <c r="B8" s="10"/>
      <c r="C8" s="10"/>
    </row>
    <row r="9" spans="1:12" ht="12.75" customHeight="1">
      <c r="A9" s="179"/>
      <c r="B9" s="180" t="s">
        <v>76</v>
      </c>
      <c r="C9" s="180"/>
      <c r="D9" s="180"/>
      <c r="E9" s="180"/>
      <c r="F9" s="181" t="s">
        <v>77</v>
      </c>
      <c r="G9" s="181"/>
      <c r="H9" s="181"/>
      <c r="I9" s="181"/>
      <c r="J9" s="181"/>
      <c r="K9" s="181"/>
      <c r="L9" s="181"/>
    </row>
    <row r="10" spans="1:12" ht="12.75" customHeight="1">
      <c r="A10" s="179"/>
      <c r="B10" s="11" t="s">
        <v>24</v>
      </c>
      <c r="C10" s="11" t="s">
        <v>25</v>
      </c>
      <c r="D10" s="11" t="s">
        <v>26</v>
      </c>
      <c r="E10" s="12" t="s">
        <v>27</v>
      </c>
      <c r="F10" s="13" t="s">
        <v>24</v>
      </c>
      <c r="G10" s="11" t="s">
        <v>25</v>
      </c>
      <c r="H10" s="11" t="s">
        <v>26</v>
      </c>
      <c r="I10" s="11" t="s">
        <v>27</v>
      </c>
      <c r="J10" s="14" t="s">
        <v>28</v>
      </c>
      <c r="K10" s="15" t="s">
        <v>29</v>
      </c>
      <c r="L10" s="12" t="s">
        <v>30</v>
      </c>
    </row>
    <row r="11" spans="1:12" ht="12.75">
      <c r="A11" s="179"/>
      <c r="B11" s="16" t="s">
        <v>31</v>
      </c>
      <c r="C11" s="16" t="s">
        <v>32</v>
      </c>
      <c r="D11" s="16" t="s">
        <v>32</v>
      </c>
      <c r="E11" s="17" t="s">
        <v>33</v>
      </c>
      <c r="F11" s="18" t="s">
        <v>31</v>
      </c>
      <c r="G11" s="16" t="s">
        <v>32</v>
      </c>
      <c r="H11" s="16" t="s">
        <v>32</v>
      </c>
      <c r="I11" s="16" t="s">
        <v>33</v>
      </c>
      <c r="J11" s="18" t="s">
        <v>34</v>
      </c>
      <c r="K11" s="19" t="s">
        <v>35</v>
      </c>
      <c r="L11" s="17" t="s">
        <v>36</v>
      </c>
    </row>
    <row r="12" spans="1:12" ht="12.75">
      <c r="A12" s="179"/>
      <c r="B12" s="16" t="s">
        <v>37</v>
      </c>
      <c r="C12" s="16" t="s">
        <v>38</v>
      </c>
      <c r="D12" s="16" t="s">
        <v>38</v>
      </c>
      <c r="E12" s="17" t="s">
        <v>38</v>
      </c>
      <c r="F12" s="18" t="s">
        <v>37</v>
      </c>
      <c r="G12" s="16" t="s">
        <v>38</v>
      </c>
      <c r="H12" s="16" t="s">
        <v>38</v>
      </c>
      <c r="I12" s="16" t="s">
        <v>38</v>
      </c>
      <c r="J12" s="18" t="s">
        <v>39</v>
      </c>
      <c r="K12" s="19" t="s">
        <v>40</v>
      </c>
      <c r="L12" s="17" t="s">
        <v>41</v>
      </c>
    </row>
    <row r="13" spans="1:12" ht="12.75">
      <c r="A13" s="179"/>
      <c r="B13" s="20" t="s">
        <v>42</v>
      </c>
      <c r="C13" s="21" t="s">
        <v>42</v>
      </c>
      <c r="D13" s="21" t="s">
        <v>43</v>
      </c>
      <c r="E13" s="22" t="s">
        <v>44</v>
      </c>
      <c r="F13" s="23" t="s">
        <v>42</v>
      </c>
      <c r="G13" s="21" t="s">
        <v>42</v>
      </c>
      <c r="H13" s="21" t="s">
        <v>43</v>
      </c>
      <c r="I13" s="21" t="s">
        <v>44</v>
      </c>
      <c r="J13" s="24" t="s">
        <v>43</v>
      </c>
      <c r="K13" s="20" t="s">
        <v>44</v>
      </c>
      <c r="L13" s="22" t="s">
        <v>45</v>
      </c>
    </row>
    <row r="14" spans="1:12" ht="12.75" customHeight="1">
      <c r="A14" s="25" t="s">
        <v>46</v>
      </c>
      <c r="B14" s="26"/>
      <c r="C14" s="26"/>
      <c r="D14" s="26"/>
      <c r="E14" s="27">
        <f aca="true" t="shared" si="0" ref="E14:E22">C14*D14/1000</f>
        <v>0</v>
      </c>
      <c r="F14" s="28"/>
      <c r="G14" s="26"/>
      <c r="H14" s="26"/>
      <c r="I14" s="29">
        <f aca="true" t="shared" si="1" ref="I14:I22">G14*H14/1000</f>
        <v>0</v>
      </c>
      <c r="J14" s="30">
        <f aca="true" t="shared" si="2" ref="J14:J22">D14</f>
        <v>0</v>
      </c>
      <c r="K14" s="31">
        <f aca="true" t="shared" si="3" ref="K14:K22">J14*G14/1000</f>
        <v>0</v>
      </c>
      <c r="L14" s="32">
        <f aca="true" t="shared" si="4" ref="L14:L31">IF(E14=0,0,K14/E14*100)</f>
        <v>0</v>
      </c>
    </row>
    <row r="15" spans="1:12" ht="12.75" customHeight="1">
      <c r="A15" s="33" t="s">
        <v>78</v>
      </c>
      <c r="B15" s="34"/>
      <c r="C15" s="34"/>
      <c r="D15" s="34"/>
      <c r="E15" s="27">
        <f t="shared" si="0"/>
        <v>0</v>
      </c>
      <c r="F15" s="35"/>
      <c r="G15" s="34"/>
      <c r="H15" s="34"/>
      <c r="I15" s="31">
        <f t="shared" si="1"/>
        <v>0</v>
      </c>
      <c r="J15" s="30">
        <f t="shared" si="2"/>
        <v>0</v>
      </c>
      <c r="K15" s="31">
        <f t="shared" si="3"/>
        <v>0</v>
      </c>
      <c r="L15" s="32">
        <f t="shared" si="4"/>
        <v>0</v>
      </c>
    </row>
    <row r="16" spans="1:12" ht="14.25" customHeight="1">
      <c r="A16" s="33" t="s">
        <v>47</v>
      </c>
      <c r="B16" s="34"/>
      <c r="C16" s="34"/>
      <c r="D16" s="34"/>
      <c r="E16" s="27">
        <f t="shared" si="0"/>
        <v>0</v>
      </c>
      <c r="F16" s="35"/>
      <c r="G16" s="34"/>
      <c r="H16" s="34"/>
      <c r="I16" s="31">
        <f t="shared" si="1"/>
        <v>0</v>
      </c>
      <c r="J16" s="30">
        <f t="shared" si="2"/>
        <v>0</v>
      </c>
      <c r="K16" s="31">
        <f t="shared" si="3"/>
        <v>0</v>
      </c>
      <c r="L16" s="32">
        <f t="shared" si="4"/>
        <v>0</v>
      </c>
    </row>
    <row r="17" spans="1:12" ht="14.25" customHeight="1">
      <c r="A17" s="33" t="s">
        <v>50</v>
      </c>
      <c r="B17" s="34"/>
      <c r="C17" s="34"/>
      <c r="D17" s="34"/>
      <c r="E17" s="27">
        <f t="shared" si="0"/>
        <v>0</v>
      </c>
      <c r="F17" s="35"/>
      <c r="G17" s="34"/>
      <c r="H17" s="34"/>
      <c r="I17" s="31">
        <f t="shared" si="1"/>
        <v>0</v>
      </c>
      <c r="J17" s="30">
        <f t="shared" si="2"/>
        <v>0</v>
      </c>
      <c r="K17" s="31">
        <f t="shared" si="3"/>
        <v>0</v>
      </c>
      <c r="L17" s="32">
        <f t="shared" si="4"/>
        <v>0</v>
      </c>
    </row>
    <row r="18" spans="1:12" ht="14.25" customHeight="1">
      <c r="A18" s="33" t="s">
        <v>51</v>
      </c>
      <c r="B18" s="34"/>
      <c r="C18" s="34"/>
      <c r="D18" s="34"/>
      <c r="E18" s="27">
        <f t="shared" si="0"/>
        <v>0</v>
      </c>
      <c r="F18" s="35"/>
      <c r="G18" s="34"/>
      <c r="H18" s="34"/>
      <c r="I18" s="31">
        <f t="shared" si="1"/>
        <v>0</v>
      </c>
      <c r="J18" s="30">
        <f t="shared" si="2"/>
        <v>0</v>
      </c>
      <c r="K18" s="31">
        <f t="shared" si="3"/>
        <v>0</v>
      </c>
      <c r="L18" s="32">
        <f t="shared" si="4"/>
        <v>0</v>
      </c>
    </row>
    <row r="19" spans="1:12" ht="12.75" customHeight="1">
      <c r="A19" s="33" t="s">
        <v>52</v>
      </c>
      <c r="B19" s="34"/>
      <c r="C19" s="34"/>
      <c r="D19" s="34"/>
      <c r="E19" s="27">
        <f t="shared" si="0"/>
        <v>0</v>
      </c>
      <c r="F19" s="35"/>
      <c r="G19" s="34"/>
      <c r="H19" s="34"/>
      <c r="I19" s="31">
        <f t="shared" si="1"/>
        <v>0</v>
      </c>
      <c r="J19" s="30">
        <f t="shared" si="2"/>
        <v>0</v>
      </c>
      <c r="K19" s="31">
        <f t="shared" si="3"/>
        <v>0</v>
      </c>
      <c r="L19" s="32">
        <f t="shared" si="4"/>
        <v>0</v>
      </c>
    </row>
    <row r="20" spans="1:12" ht="12.75" customHeight="1">
      <c r="A20" s="33" t="s">
        <v>53</v>
      </c>
      <c r="B20" s="34"/>
      <c r="C20" s="34"/>
      <c r="D20" s="34"/>
      <c r="E20" s="27">
        <f t="shared" si="0"/>
        <v>0</v>
      </c>
      <c r="F20" s="35"/>
      <c r="G20" s="34"/>
      <c r="H20" s="34"/>
      <c r="I20" s="31">
        <f t="shared" si="1"/>
        <v>0</v>
      </c>
      <c r="J20" s="30">
        <f t="shared" si="2"/>
        <v>0</v>
      </c>
      <c r="K20" s="31">
        <f t="shared" si="3"/>
        <v>0</v>
      </c>
      <c r="L20" s="32">
        <f t="shared" si="4"/>
        <v>0</v>
      </c>
    </row>
    <row r="21" spans="1:12" ht="14.25" customHeight="1">
      <c r="A21" s="33" t="s">
        <v>54</v>
      </c>
      <c r="B21" s="34"/>
      <c r="C21" s="34"/>
      <c r="D21" s="34"/>
      <c r="E21" s="27">
        <f t="shared" si="0"/>
        <v>0</v>
      </c>
      <c r="F21" s="35"/>
      <c r="G21" s="34"/>
      <c r="H21" s="34"/>
      <c r="I21" s="31">
        <f t="shared" si="1"/>
        <v>0</v>
      </c>
      <c r="J21" s="30">
        <f t="shared" si="2"/>
        <v>0</v>
      </c>
      <c r="K21" s="31">
        <f t="shared" si="3"/>
        <v>0</v>
      </c>
      <c r="L21" s="32">
        <f t="shared" si="4"/>
        <v>0</v>
      </c>
    </row>
    <row r="22" spans="1:12" ht="14.25" customHeight="1">
      <c r="A22" s="33" t="s">
        <v>55</v>
      </c>
      <c r="B22" s="34"/>
      <c r="C22" s="34"/>
      <c r="D22" s="34"/>
      <c r="E22" s="27">
        <f t="shared" si="0"/>
        <v>0</v>
      </c>
      <c r="F22" s="35"/>
      <c r="G22" s="34"/>
      <c r="H22" s="34"/>
      <c r="I22" s="31">
        <f t="shared" si="1"/>
        <v>0</v>
      </c>
      <c r="J22" s="30">
        <f t="shared" si="2"/>
        <v>0</v>
      </c>
      <c r="K22" s="31">
        <f t="shared" si="3"/>
        <v>0</v>
      </c>
      <c r="L22" s="32">
        <f t="shared" si="4"/>
        <v>0</v>
      </c>
    </row>
    <row r="23" spans="1:12" ht="25.5">
      <c r="A23" s="38" t="s">
        <v>58</v>
      </c>
      <c r="B23" s="39" t="s">
        <v>59</v>
      </c>
      <c r="C23" s="39" t="s">
        <v>59</v>
      </c>
      <c r="D23" s="39" t="s">
        <v>59</v>
      </c>
      <c r="E23" s="40"/>
      <c r="F23" s="41" t="s">
        <v>59</v>
      </c>
      <c r="G23" s="39" t="s">
        <v>59</v>
      </c>
      <c r="H23" s="39" t="s">
        <v>59</v>
      </c>
      <c r="I23" s="42"/>
      <c r="J23" s="43" t="s">
        <v>59</v>
      </c>
      <c r="K23" s="42"/>
      <c r="L23" s="32">
        <f t="shared" si="4"/>
        <v>0</v>
      </c>
    </row>
    <row r="24" spans="1:12" ht="36.75" customHeight="1">
      <c r="A24" s="44" t="s">
        <v>60</v>
      </c>
      <c r="B24" s="45" t="s">
        <v>59</v>
      </c>
      <c r="C24" s="45" t="s">
        <v>59</v>
      </c>
      <c r="D24" s="45" t="s">
        <v>59</v>
      </c>
      <c r="E24" s="40"/>
      <c r="F24" s="46" t="s">
        <v>59</v>
      </c>
      <c r="G24" s="45" t="s">
        <v>59</v>
      </c>
      <c r="H24" s="45" t="s">
        <v>59</v>
      </c>
      <c r="I24" s="42"/>
      <c r="J24" s="46" t="s">
        <v>59</v>
      </c>
      <c r="K24" s="42"/>
      <c r="L24" s="32">
        <f t="shared" si="4"/>
        <v>0</v>
      </c>
    </row>
    <row r="25" spans="1:12" ht="38.25" customHeight="1">
      <c r="A25" s="47" t="s">
        <v>61</v>
      </c>
      <c r="B25" s="45" t="s">
        <v>59</v>
      </c>
      <c r="C25" s="45" t="s">
        <v>59</v>
      </c>
      <c r="D25" s="45" t="s">
        <v>59</v>
      </c>
      <c r="E25" s="27">
        <f>SUM(E26:E30)</f>
        <v>0</v>
      </c>
      <c r="F25" s="46" t="s">
        <v>59</v>
      </c>
      <c r="G25" s="45" t="s">
        <v>59</v>
      </c>
      <c r="H25" s="45" t="s">
        <v>59</v>
      </c>
      <c r="I25" s="31">
        <f>SUM(I26:I30)</f>
        <v>0</v>
      </c>
      <c r="J25" s="46" t="s">
        <v>59</v>
      </c>
      <c r="K25" s="31">
        <f>SUM(K26:K30)</f>
        <v>0</v>
      </c>
      <c r="L25" s="32">
        <f t="shared" si="4"/>
        <v>0</v>
      </c>
    </row>
    <row r="26" spans="1:12" ht="12.75">
      <c r="A26" s="48" t="s">
        <v>54</v>
      </c>
      <c r="B26" s="45"/>
      <c r="C26" s="45"/>
      <c r="D26" s="45"/>
      <c r="E26" s="27">
        <f>C26*D26/1000</f>
        <v>0</v>
      </c>
      <c r="F26" s="46"/>
      <c r="G26" s="45"/>
      <c r="H26" s="45"/>
      <c r="I26" s="31">
        <f>G26*H26/1000</f>
        <v>0</v>
      </c>
      <c r="J26" s="30">
        <f>D26</f>
        <v>0</v>
      </c>
      <c r="K26" s="31">
        <f>J26*G26/1000</f>
        <v>0</v>
      </c>
      <c r="L26" s="32">
        <f t="shared" si="4"/>
        <v>0</v>
      </c>
    </row>
    <row r="27" spans="1:12" ht="12.75">
      <c r="A27" s="48" t="s">
        <v>50</v>
      </c>
      <c r="B27" s="45"/>
      <c r="C27" s="45"/>
      <c r="D27" s="45"/>
      <c r="E27" s="27">
        <f>C27*D27/1000</f>
        <v>0</v>
      </c>
      <c r="F27" s="46"/>
      <c r="G27" s="45"/>
      <c r="H27" s="45"/>
      <c r="I27" s="31">
        <f>G27*H27/1000</f>
        <v>0</v>
      </c>
      <c r="J27" s="30">
        <f>D27</f>
        <v>0</v>
      </c>
      <c r="K27" s="31">
        <f>J27*G27/1000</f>
        <v>0</v>
      </c>
      <c r="L27" s="32">
        <f t="shared" si="4"/>
        <v>0</v>
      </c>
    </row>
    <row r="28" spans="1:12" ht="12.75">
      <c r="A28" s="48" t="s">
        <v>51</v>
      </c>
      <c r="B28" s="45"/>
      <c r="C28" s="45"/>
      <c r="D28" s="45"/>
      <c r="E28" s="27">
        <f>C28*D28/1000</f>
        <v>0</v>
      </c>
      <c r="F28" s="46"/>
      <c r="G28" s="45"/>
      <c r="H28" s="45"/>
      <c r="I28" s="31">
        <f>G28*H28/1000</f>
        <v>0</v>
      </c>
      <c r="J28" s="30">
        <f>D28</f>
        <v>0</v>
      </c>
      <c r="K28" s="31">
        <f>J28*G28/1000</f>
        <v>0</v>
      </c>
      <c r="L28" s="32">
        <f t="shared" si="4"/>
        <v>0</v>
      </c>
    </row>
    <row r="29" spans="1:12" ht="12.75">
      <c r="A29" s="48" t="s">
        <v>52</v>
      </c>
      <c r="B29" s="45"/>
      <c r="C29" s="45"/>
      <c r="D29" s="45"/>
      <c r="E29" s="27">
        <f>C29*D29/1000</f>
        <v>0</v>
      </c>
      <c r="F29" s="46"/>
      <c r="G29" s="45"/>
      <c r="H29" s="45"/>
      <c r="I29" s="31">
        <f>G29*H29/1000</f>
        <v>0</v>
      </c>
      <c r="J29" s="30">
        <f>D29</f>
        <v>0</v>
      </c>
      <c r="K29" s="31">
        <f>J29*G29/1000</f>
        <v>0</v>
      </c>
      <c r="L29" s="32">
        <f t="shared" si="4"/>
        <v>0</v>
      </c>
    </row>
    <row r="30" spans="1:12" ht="12.75">
      <c r="A30" s="49" t="s">
        <v>53</v>
      </c>
      <c r="B30" s="50"/>
      <c r="C30" s="50"/>
      <c r="D30" s="50"/>
      <c r="E30" s="51">
        <f>C30*D30/1000</f>
        <v>0</v>
      </c>
      <c r="F30" s="52"/>
      <c r="G30" s="50"/>
      <c r="H30" s="50"/>
      <c r="I30" s="53">
        <f>G30*H30/1000</f>
        <v>0</v>
      </c>
      <c r="J30" s="54">
        <f>D30</f>
        <v>0</v>
      </c>
      <c r="K30" s="53">
        <f>J30*G30/1000</f>
        <v>0</v>
      </c>
      <c r="L30" s="55">
        <f t="shared" si="4"/>
        <v>0</v>
      </c>
    </row>
    <row r="31" spans="1:12" ht="54" customHeight="1">
      <c r="A31" s="56" t="s">
        <v>62</v>
      </c>
      <c r="B31" s="57" t="s">
        <v>59</v>
      </c>
      <c r="C31" s="57" t="s">
        <v>59</v>
      </c>
      <c r="D31" s="57" t="s">
        <v>59</v>
      </c>
      <c r="E31" s="58">
        <f>E14+E15+E16+E17+E18+E19+E20+E21+E22+E23+E24+E25</f>
        <v>0</v>
      </c>
      <c r="F31" s="59" t="s">
        <v>59</v>
      </c>
      <c r="G31" s="57" t="s">
        <v>59</v>
      </c>
      <c r="H31" s="57" t="s">
        <v>59</v>
      </c>
      <c r="I31" s="60">
        <f>I14+I15+I16+I17+I18+I19+I20+I21+I22+I23+I24+I25</f>
        <v>0</v>
      </c>
      <c r="J31" s="59" t="s">
        <v>59</v>
      </c>
      <c r="K31" s="60">
        <f>K14+K15+K16+K17+K18+K19+K20+K21+K22+K23+K24+K25</f>
        <v>0</v>
      </c>
      <c r="L31" s="61">
        <f t="shared" si="4"/>
        <v>0</v>
      </c>
    </row>
    <row r="37" spans="9:14" ht="12.75">
      <c r="I37" s="182" t="s">
        <v>63</v>
      </c>
      <c r="J37" s="182"/>
      <c r="K37" s="182"/>
      <c r="L37" s="182"/>
      <c r="M37" s="182"/>
      <c r="N37" s="182"/>
    </row>
    <row r="38" spans="1:4" ht="12.75">
      <c r="A38" s="6" t="s">
        <v>18</v>
      </c>
      <c r="B38" s="6"/>
      <c r="C38" s="6"/>
      <c r="D38" s="8" t="str">
        <f>D6</f>
        <v>Копенский с/с</v>
      </c>
    </row>
    <row r="39" spans="1:4" ht="12.75">
      <c r="A39" s="10" t="s">
        <v>20</v>
      </c>
      <c r="D39" s="8" t="str">
        <f>D7</f>
        <v>ООО "Агрофирма "Родник"</v>
      </c>
    </row>
    <row r="41" spans="1:15" ht="12.75" customHeight="1">
      <c r="A41" s="179"/>
      <c r="B41" s="180" t="s">
        <v>80</v>
      </c>
      <c r="C41" s="180"/>
      <c r="D41" s="180"/>
      <c r="E41" s="180"/>
      <c r="F41" s="180"/>
      <c r="G41" s="180"/>
      <c r="H41" s="180"/>
      <c r="I41" s="181" t="s">
        <v>81</v>
      </c>
      <c r="J41" s="181"/>
      <c r="K41" s="181"/>
      <c r="L41" s="181"/>
      <c r="M41" s="181"/>
      <c r="N41" s="181"/>
      <c r="O41" s="181"/>
    </row>
    <row r="42" spans="1:15" ht="12.75">
      <c r="A42" s="179"/>
      <c r="B42" s="11" t="s">
        <v>66</v>
      </c>
      <c r="C42" s="11" t="s">
        <v>24</v>
      </c>
      <c r="D42" s="11" t="s">
        <v>26</v>
      </c>
      <c r="E42" s="15" t="s">
        <v>27</v>
      </c>
      <c r="F42" s="11" t="s">
        <v>28</v>
      </c>
      <c r="G42" s="15" t="s">
        <v>29</v>
      </c>
      <c r="H42" s="62" t="s">
        <v>30</v>
      </c>
      <c r="I42" s="14" t="s">
        <v>66</v>
      </c>
      <c r="J42" s="11" t="s">
        <v>24</v>
      </c>
      <c r="K42" s="11" t="s">
        <v>26</v>
      </c>
      <c r="L42" s="15" t="s">
        <v>27</v>
      </c>
      <c r="M42" s="15" t="s">
        <v>28</v>
      </c>
      <c r="N42" s="15" t="s">
        <v>29</v>
      </c>
      <c r="O42" s="62" t="s">
        <v>30</v>
      </c>
    </row>
    <row r="43" spans="1:15" ht="12.75">
      <c r="A43" s="179"/>
      <c r="B43" s="16" t="s">
        <v>67</v>
      </c>
      <c r="C43" s="16" t="s">
        <v>32</v>
      </c>
      <c r="D43" s="16" t="s">
        <v>32</v>
      </c>
      <c r="E43" s="19" t="s">
        <v>33</v>
      </c>
      <c r="F43" s="16" t="s">
        <v>34</v>
      </c>
      <c r="G43" s="19" t="s">
        <v>35</v>
      </c>
      <c r="H43" s="63" t="s">
        <v>36</v>
      </c>
      <c r="I43" s="18" t="s">
        <v>67</v>
      </c>
      <c r="J43" s="16" t="s">
        <v>32</v>
      </c>
      <c r="K43" s="16" t="s">
        <v>32</v>
      </c>
      <c r="L43" s="19" t="s">
        <v>33</v>
      </c>
      <c r="M43" s="19" t="s">
        <v>34</v>
      </c>
      <c r="N43" s="19" t="s">
        <v>35</v>
      </c>
      <c r="O43" s="63" t="s">
        <v>36</v>
      </c>
    </row>
    <row r="44" spans="1:15" ht="12.75">
      <c r="A44" s="179"/>
      <c r="B44" s="16" t="s">
        <v>42</v>
      </c>
      <c r="C44" s="16" t="s">
        <v>38</v>
      </c>
      <c r="D44" s="16" t="s">
        <v>38</v>
      </c>
      <c r="E44" s="19" t="s">
        <v>38</v>
      </c>
      <c r="F44" s="16" t="s">
        <v>39</v>
      </c>
      <c r="G44" s="19" t="s">
        <v>40</v>
      </c>
      <c r="H44" s="63" t="s">
        <v>41</v>
      </c>
      <c r="I44" s="18" t="s">
        <v>42</v>
      </c>
      <c r="J44" s="16" t="s">
        <v>38</v>
      </c>
      <c r="K44" s="16" t="s">
        <v>38</v>
      </c>
      <c r="L44" s="19" t="s">
        <v>38</v>
      </c>
      <c r="M44" s="19" t="s">
        <v>39</v>
      </c>
      <c r="N44" s="19" t="s">
        <v>40</v>
      </c>
      <c r="O44" s="63" t="s">
        <v>41</v>
      </c>
    </row>
    <row r="45" spans="1:15" ht="12.75">
      <c r="A45" s="179"/>
      <c r="B45" s="64"/>
      <c r="C45" s="65" t="s">
        <v>42</v>
      </c>
      <c r="D45" s="21" t="s">
        <v>43</v>
      </c>
      <c r="E45" s="20" t="s">
        <v>44</v>
      </c>
      <c r="F45" s="21" t="s">
        <v>43</v>
      </c>
      <c r="G45" s="20" t="s">
        <v>44</v>
      </c>
      <c r="H45" s="66" t="s">
        <v>45</v>
      </c>
      <c r="I45" s="67"/>
      <c r="J45" s="65" t="s">
        <v>42</v>
      </c>
      <c r="K45" s="21" t="s">
        <v>43</v>
      </c>
      <c r="L45" s="20" t="s">
        <v>44</v>
      </c>
      <c r="M45" s="20" t="s">
        <v>43</v>
      </c>
      <c r="N45" s="20" t="s">
        <v>44</v>
      </c>
      <c r="O45" s="66" t="s">
        <v>45</v>
      </c>
    </row>
    <row r="46" spans="1:15" ht="12.75">
      <c r="A46" s="25" t="s">
        <v>46</v>
      </c>
      <c r="B46" s="26"/>
      <c r="C46" s="26"/>
      <c r="D46" s="26"/>
      <c r="E46" s="29">
        <f aca="true" t="shared" si="5" ref="E46:E54">C46*D46/1000</f>
        <v>0</v>
      </c>
      <c r="F46" s="31">
        <f aca="true" t="shared" si="6" ref="F46:F54">H14</f>
        <v>0</v>
      </c>
      <c r="G46" s="31">
        <f aca="true" t="shared" si="7" ref="G46:G54">F46*C46/1000</f>
        <v>0</v>
      </c>
      <c r="H46" s="32">
        <f aca="true" t="shared" si="8" ref="H46:H63">IF(I14=0,0,G46/I14*100)</f>
        <v>0</v>
      </c>
      <c r="I46" s="28"/>
      <c r="J46" s="26"/>
      <c r="K46" s="26"/>
      <c r="L46" s="29">
        <f aca="true" t="shared" si="9" ref="L46:L54">J46*K46/1000</f>
        <v>0</v>
      </c>
      <c r="M46" s="68">
        <f aca="true" t="shared" si="10" ref="M46:M54">D46</f>
        <v>0</v>
      </c>
      <c r="N46" s="31">
        <f aca="true" t="shared" si="11" ref="N46:N54">M46*J46/1000</f>
        <v>0</v>
      </c>
      <c r="O46" s="32">
        <f aca="true" t="shared" si="12" ref="O46:O63">IF(E46=0,0,N46/E46*100)</f>
        <v>0</v>
      </c>
    </row>
    <row r="47" spans="1:15" ht="12.75">
      <c r="A47" s="33" t="s">
        <v>78</v>
      </c>
      <c r="B47" s="34"/>
      <c r="C47" s="34"/>
      <c r="D47" s="34"/>
      <c r="E47" s="31">
        <f t="shared" si="5"/>
        <v>0</v>
      </c>
      <c r="F47" s="31">
        <f t="shared" si="6"/>
        <v>0</v>
      </c>
      <c r="G47" s="31">
        <f t="shared" si="7"/>
        <v>0</v>
      </c>
      <c r="H47" s="32">
        <f t="shared" si="8"/>
        <v>0</v>
      </c>
      <c r="I47" s="35"/>
      <c r="J47" s="34"/>
      <c r="K47" s="34"/>
      <c r="L47" s="31">
        <f t="shared" si="9"/>
        <v>0</v>
      </c>
      <c r="M47" s="68">
        <f t="shared" si="10"/>
        <v>0</v>
      </c>
      <c r="N47" s="31">
        <f t="shared" si="11"/>
        <v>0</v>
      </c>
      <c r="O47" s="32">
        <f t="shared" si="12"/>
        <v>0</v>
      </c>
    </row>
    <row r="48" spans="1:15" ht="12.75">
      <c r="A48" s="33" t="s">
        <v>47</v>
      </c>
      <c r="B48" s="34"/>
      <c r="C48" s="34"/>
      <c r="D48" s="34"/>
      <c r="E48" s="31">
        <f t="shared" si="5"/>
        <v>0</v>
      </c>
      <c r="F48" s="31">
        <f t="shared" si="6"/>
        <v>0</v>
      </c>
      <c r="G48" s="31">
        <f t="shared" si="7"/>
        <v>0</v>
      </c>
      <c r="H48" s="32">
        <f t="shared" si="8"/>
        <v>0</v>
      </c>
      <c r="I48" s="35"/>
      <c r="J48" s="34"/>
      <c r="K48" s="34"/>
      <c r="L48" s="31">
        <f t="shared" si="9"/>
        <v>0</v>
      </c>
      <c r="M48" s="68">
        <f t="shared" si="10"/>
        <v>0</v>
      </c>
      <c r="N48" s="31">
        <f t="shared" si="11"/>
        <v>0</v>
      </c>
      <c r="O48" s="32">
        <f t="shared" si="12"/>
        <v>0</v>
      </c>
    </row>
    <row r="49" spans="1:15" ht="12.75">
      <c r="A49" s="33" t="s">
        <v>50</v>
      </c>
      <c r="B49" s="34"/>
      <c r="C49" s="34"/>
      <c r="D49" s="34"/>
      <c r="E49" s="31">
        <f t="shared" si="5"/>
        <v>0</v>
      </c>
      <c r="F49" s="31">
        <f t="shared" si="6"/>
        <v>0</v>
      </c>
      <c r="G49" s="31">
        <f t="shared" si="7"/>
        <v>0</v>
      </c>
      <c r="H49" s="32">
        <f t="shared" si="8"/>
        <v>0</v>
      </c>
      <c r="I49" s="35"/>
      <c r="J49" s="34"/>
      <c r="K49" s="34"/>
      <c r="L49" s="31">
        <f t="shared" si="9"/>
        <v>0</v>
      </c>
      <c r="M49" s="68">
        <f t="shared" si="10"/>
        <v>0</v>
      </c>
      <c r="N49" s="31">
        <f t="shared" si="11"/>
        <v>0</v>
      </c>
      <c r="O49" s="32">
        <f t="shared" si="12"/>
        <v>0</v>
      </c>
    </row>
    <row r="50" spans="1:15" ht="12.75">
      <c r="A50" s="33" t="s">
        <v>51</v>
      </c>
      <c r="B50" s="34"/>
      <c r="C50" s="34"/>
      <c r="D50" s="34"/>
      <c r="E50" s="31">
        <f t="shared" si="5"/>
        <v>0</v>
      </c>
      <c r="F50" s="31">
        <f t="shared" si="6"/>
        <v>0</v>
      </c>
      <c r="G50" s="31">
        <f t="shared" si="7"/>
        <v>0</v>
      </c>
      <c r="H50" s="32">
        <f t="shared" si="8"/>
        <v>0</v>
      </c>
      <c r="I50" s="35"/>
      <c r="J50" s="34"/>
      <c r="K50" s="34"/>
      <c r="L50" s="31">
        <f t="shared" si="9"/>
        <v>0</v>
      </c>
      <c r="M50" s="68">
        <f t="shared" si="10"/>
        <v>0</v>
      </c>
      <c r="N50" s="31">
        <f t="shared" si="11"/>
        <v>0</v>
      </c>
      <c r="O50" s="32">
        <f t="shared" si="12"/>
        <v>0</v>
      </c>
    </row>
    <row r="51" spans="1:15" ht="12.75">
      <c r="A51" s="33" t="s">
        <v>52</v>
      </c>
      <c r="B51" s="34"/>
      <c r="C51" s="34"/>
      <c r="D51" s="34"/>
      <c r="E51" s="31">
        <f t="shared" si="5"/>
        <v>0</v>
      </c>
      <c r="F51" s="31">
        <f t="shared" si="6"/>
        <v>0</v>
      </c>
      <c r="G51" s="31">
        <f t="shared" si="7"/>
        <v>0</v>
      </c>
      <c r="H51" s="32">
        <f t="shared" si="8"/>
        <v>0</v>
      </c>
      <c r="I51" s="35"/>
      <c r="J51" s="34"/>
      <c r="K51" s="34"/>
      <c r="L51" s="31">
        <f t="shared" si="9"/>
        <v>0</v>
      </c>
      <c r="M51" s="68">
        <f t="shared" si="10"/>
        <v>0</v>
      </c>
      <c r="N51" s="31">
        <f t="shared" si="11"/>
        <v>0</v>
      </c>
      <c r="O51" s="32">
        <f t="shared" si="12"/>
        <v>0</v>
      </c>
    </row>
    <row r="52" spans="1:15" ht="12.75">
      <c r="A52" s="33" t="s">
        <v>53</v>
      </c>
      <c r="B52" s="34"/>
      <c r="C52" s="34"/>
      <c r="D52" s="34"/>
      <c r="E52" s="31">
        <f t="shared" si="5"/>
        <v>0</v>
      </c>
      <c r="F52" s="31">
        <f t="shared" si="6"/>
        <v>0</v>
      </c>
      <c r="G52" s="31">
        <f t="shared" si="7"/>
        <v>0</v>
      </c>
      <c r="H52" s="32">
        <f t="shared" si="8"/>
        <v>0</v>
      </c>
      <c r="I52" s="35"/>
      <c r="J52" s="34"/>
      <c r="K52" s="34"/>
      <c r="L52" s="31">
        <f t="shared" si="9"/>
        <v>0</v>
      </c>
      <c r="M52" s="68">
        <f t="shared" si="10"/>
        <v>0</v>
      </c>
      <c r="N52" s="31">
        <f t="shared" si="11"/>
        <v>0</v>
      </c>
      <c r="O52" s="32">
        <f t="shared" si="12"/>
        <v>0</v>
      </c>
    </row>
    <row r="53" spans="1:15" ht="12.75">
      <c r="A53" s="33" t="s">
        <v>54</v>
      </c>
      <c r="B53" s="34"/>
      <c r="C53" s="34"/>
      <c r="D53" s="34"/>
      <c r="E53" s="31">
        <f t="shared" si="5"/>
        <v>0</v>
      </c>
      <c r="F53" s="31">
        <f t="shared" si="6"/>
        <v>0</v>
      </c>
      <c r="G53" s="31">
        <f t="shared" si="7"/>
        <v>0</v>
      </c>
      <c r="H53" s="32">
        <f t="shared" si="8"/>
        <v>0</v>
      </c>
      <c r="I53" s="35"/>
      <c r="J53" s="34"/>
      <c r="K53" s="34"/>
      <c r="L53" s="31">
        <f t="shared" si="9"/>
        <v>0</v>
      </c>
      <c r="M53" s="68">
        <f t="shared" si="10"/>
        <v>0</v>
      </c>
      <c r="N53" s="31">
        <f t="shared" si="11"/>
        <v>0</v>
      </c>
      <c r="O53" s="32">
        <f t="shared" si="12"/>
        <v>0</v>
      </c>
    </row>
    <row r="54" spans="1:15" ht="12.75">
      <c r="A54" s="33" t="s">
        <v>55</v>
      </c>
      <c r="B54" s="34"/>
      <c r="C54" s="34"/>
      <c r="D54" s="34"/>
      <c r="E54" s="31">
        <f t="shared" si="5"/>
        <v>0</v>
      </c>
      <c r="F54" s="31">
        <f t="shared" si="6"/>
        <v>0</v>
      </c>
      <c r="G54" s="31">
        <f t="shared" si="7"/>
        <v>0</v>
      </c>
      <c r="H54" s="32">
        <f t="shared" si="8"/>
        <v>0</v>
      </c>
      <c r="I54" s="35"/>
      <c r="J54" s="34"/>
      <c r="K54" s="34"/>
      <c r="L54" s="31">
        <f t="shared" si="9"/>
        <v>0</v>
      </c>
      <c r="M54" s="68">
        <f t="shared" si="10"/>
        <v>0</v>
      </c>
      <c r="N54" s="31">
        <f t="shared" si="11"/>
        <v>0</v>
      </c>
      <c r="O54" s="32">
        <f t="shared" si="12"/>
        <v>0</v>
      </c>
    </row>
    <row r="55" spans="1:15" ht="25.5">
      <c r="A55" s="38" t="s">
        <v>58</v>
      </c>
      <c r="B55" s="39" t="s">
        <v>59</v>
      </c>
      <c r="C55" s="39" t="s">
        <v>59</v>
      </c>
      <c r="D55" s="39" t="s">
        <v>59</v>
      </c>
      <c r="E55" s="42"/>
      <c r="F55" s="39" t="s">
        <v>59</v>
      </c>
      <c r="G55" s="42"/>
      <c r="H55" s="32">
        <f t="shared" si="8"/>
        <v>0</v>
      </c>
      <c r="I55" s="43" t="s">
        <v>59</v>
      </c>
      <c r="J55" s="39" t="s">
        <v>59</v>
      </c>
      <c r="K55" s="39" t="s">
        <v>59</v>
      </c>
      <c r="L55" s="42"/>
      <c r="M55" s="69" t="s">
        <v>59</v>
      </c>
      <c r="N55" s="42"/>
      <c r="O55" s="32">
        <f t="shared" si="12"/>
        <v>0</v>
      </c>
    </row>
    <row r="56" spans="1:15" ht="37.5" customHeight="1">
      <c r="A56" s="44" t="s">
        <v>68</v>
      </c>
      <c r="B56" s="45" t="s">
        <v>59</v>
      </c>
      <c r="C56" s="45" t="s">
        <v>59</v>
      </c>
      <c r="D56" s="45" t="s">
        <v>59</v>
      </c>
      <c r="E56" s="42"/>
      <c r="F56" s="45" t="s">
        <v>59</v>
      </c>
      <c r="G56" s="42"/>
      <c r="H56" s="32">
        <f t="shared" si="8"/>
        <v>0</v>
      </c>
      <c r="I56" s="46" t="s">
        <v>59</v>
      </c>
      <c r="J56" s="45" t="s">
        <v>59</v>
      </c>
      <c r="K56" s="45" t="s">
        <v>59</v>
      </c>
      <c r="L56" s="42"/>
      <c r="M56" s="70" t="s">
        <v>59</v>
      </c>
      <c r="N56" s="42"/>
      <c r="O56" s="32">
        <f t="shared" si="12"/>
        <v>0</v>
      </c>
    </row>
    <row r="57" spans="1:15" ht="38.25" customHeight="1">
      <c r="A57" s="44" t="s">
        <v>69</v>
      </c>
      <c r="B57" s="45" t="s">
        <v>59</v>
      </c>
      <c r="C57" s="45" t="s">
        <v>59</v>
      </c>
      <c r="D57" s="45" t="s">
        <v>59</v>
      </c>
      <c r="E57" s="31">
        <f>SUM(E58:E62)</f>
        <v>0</v>
      </c>
      <c r="F57" s="45" t="s">
        <v>59</v>
      </c>
      <c r="G57" s="31">
        <f>SUM(G58:G62)</f>
        <v>0</v>
      </c>
      <c r="H57" s="32">
        <f t="shared" si="8"/>
        <v>0</v>
      </c>
      <c r="I57" s="46" t="s">
        <v>59</v>
      </c>
      <c r="J57" s="45" t="s">
        <v>59</v>
      </c>
      <c r="K57" s="45" t="s">
        <v>59</v>
      </c>
      <c r="L57" s="31">
        <f>SUM(L58:L62)</f>
        <v>0</v>
      </c>
      <c r="M57" s="70" t="s">
        <v>59</v>
      </c>
      <c r="N57" s="31">
        <f>SUM(N58:N62)</f>
        <v>0</v>
      </c>
      <c r="O57" s="32">
        <f t="shared" si="12"/>
        <v>0</v>
      </c>
    </row>
    <row r="58" spans="1:15" ht="12.75">
      <c r="A58" s="48" t="s">
        <v>54</v>
      </c>
      <c r="B58" s="45"/>
      <c r="C58" s="45"/>
      <c r="D58" s="45"/>
      <c r="E58" s="31">
        <f>C58*D58/1000</f>
        <v>0</v>
      </c>
      <c r="F58" s="31">
        <f>H26</f>
        <v>0</v>
      </c>
      <c r="G58" s="31">
        <f>F58*C58/1000</f>
        <v>0</v>
      </c>
      <c r="H58" s="32">
        <f t="shared" si="8"/>
        <v>0</v>
      </c>
      <c r="I58" s="46"/>
      <c r="J58" s="45"/>
      <c r="K58" s="45"/>
      <c r="L58" s="31">
        <f>J58*K58/1000</f>
        <v>0</v>
      </c>
      <c r="M58" s="68">
        <f>D58</f>
        <v>0</v>
      </c>
      <c r="N58" s="31">
        <f>M58*J58/1000</f>
        <v>0</v>
      </c>
      <c r="O58" s="32">
        <f t="shared" si="12"/>
        <v>0</v>
      </c>
    </row>
    <row r="59" spans="1:15" ht="12.75">
      <c r="A59" s="48" t="s">
        <v>50</v>
      </c>
      <c r="B59" s="45"/>
      <c r="C59" s="45"/>
      <c r="D59" s="45"/>
      <c r="E59" s="31">
        <f>C59*D59/1000</f>
        <v>0</v>
      </c>
      <c r="F59" s="31">
        <f>H27</f>
        <v>0</v>
      </c>
      <c r="G59" s="31">
        <f>F59*C59/1000</f>
        <v>0</v>
      </c>
      <c r="H59" s="32">
        <f t="shared" si="8"/>
        <v>0</v>
      </c>
      <c r="I59" s="46"/>
      <c r="J59" s="45"/>
      <c r="K59" s="45"/>
      <c r="L59" s="31">
        <f>J59*K59/1000</f>
        <v>0</v>
      </c>
      <c r="M59" s="68">
        <f>D59</f>
        <v>0</v>
      </c>
      <c r="N59" s="31">
        <f>M59*J59/1000</f>
        <v>0</v>
      </c>
      <c r="O59" s="32">
        <f t="shared" si="12"/>
        <v>0</v>
      </c>
    </row>
    <row r="60" spans="1:15" ht="12.75">
      <c r="A60" s="48" t="s">
        <v>51</v>
      </c>
      <c r="B60" s="45"/>
      <c r="C60" s="45"/>
      <c r="D60" s="45"/>
      <c r="E60" s="31">
        <f>C60*D60/1000</f>
        <v>0</v>
      </c>
      <c r="F60" s="31">
        <f>H28</f>
        <v>0</v>
      </c>
      <c r="G60" s="31">
        <f>F60*C60/1000</f>
        <v>0</v>
      </c>
      <c r="H60" s="32">
        <f t="shared" si="8"/>
        <v>0</v>
      </c>
      <c r="I60" s="46"/>
      <c r="J60" s="45"/>
      <c r="K60" s="45"/>
      <c r="L60" s="31">
        <f>J60*K60/1000</f>
        <v>0</v>
      </c>
      <c r="M60" s="68">
        <f>D60</f>
        <v>0</v>
      </c>
      <c r="N60" s="31">
        <f>M60*J60/1000</f>
        <v>0</v>
      </c>
      <c r="O60" s="32">
        <f t="shared" si="12"/>
        <v>0</v>
      </c>
    </row>
    <row r="61" spans="1:15" ht="12.75">
      <c r="A61" s="48" t="s">
        <v>52</v>
      </c>
      <c r="B61" s="45"/>
      <c r="C61" s="45"/>
      <c r="D61" s="45"/>
      <c r="E61" s="31">
        <f>C61*D61/1000</f>
        <v>0</v>
      </c>
      <c r="F61" s="31">
        <f>H29</f>
        <v>0</v>
      </c>
      <c r="G61" s="31">
        <f>F61*C61/1000</f>
        <v>0</v>
      </c>
      <c r="H61" s="32">
        <f t="shared" si="8"/>
        <v>0</v>
      </c>
      <c r="I61" s="46"/>
      <c r="J61" s="45"/>
      <c r="K61" s="45"/>
      <c r="L61" s="31">
        <f>J61*K61/1000</f>
        <v>0</v>
      </c>
      <c r="M61" s="68">
        <f>D61</f>
        <v>0</v>
      </c>
      <c r="N61" s="31">
        <f>M61*J61/1000</f>
        <v>0</v>
      </c>
      <c r="O61" s="32">
        <f t="shared" si="12"/>
        <v>0</v>
      </c>
    </row>
    <row r="62" spans="1:15" ht="12.75">
      <c r="A62" s="49" t="s">
        <v>53</v>
      </c>
      <c r="B62" s="50"/>
      <c r="C62" s="50"/>
      <c r="D62" s="50"/>
      <c r="E62" s="53">
        <f>C62*D62/1000</f>
        <v>0</v>
      </c>
      <c r="F62" s="31">
        <f>H30</f>
        <v>0</v>
      </c>
      <c r="G62" s="53">
        <f>F62*C62/1000</f>
        <v>0</v>
      </c>
      <c r="H62" s="55">
        <f t="shared" si="8"/>
        <v>0</v>
      </c>
      <c r="I62" s="52"/>
      <c r="J62" s="50"/>
      <c r="K62" s="50"/>
      <c r="L62" s="53">
        <f>J62*K62/1000</f>
        <v>0</v>
      </c>
      <c r="M62" s="68">
        <f>D62</f>
        <v>0</v>
      </c>
      <c r="N62" s="53">
        <f>M62*J62/1000</f>
        <v>0</v>
      </c>
      <c r="O62" s="55">
        <f t="shared" si="12"/>
        <v>0</v>
      </c>
    </row>
    <row r="63" spans="1:15" ht="54.75" customHeight="1">
      <c r="A63" s="56" t="s">
        <v>70</v>
      </c>
      <c r="B63" s="57" t="s">
        <v>59</v>
      </c>
      <c r="C63" s="57" t="s">
        <v>59</v>
      </c>
      <c r="D63" s="57" t="s">
        <v>59</v>
      </c>
      <c r="E63" s="60">
        <f>E46+E47+E48+E49+E50+E51+E52+E53+E54+E55+E56+E57</f>
        <v>0</v>
      </c>
      <c r="F63" s="57" t="s">
        <v>59</v>
      </c>
      <c r="G63" s="60">
        <f>G46+G47+G48+G49+G50+G51+G52+G53+G54+G55+G56+G57</f>
        <v>0</v>
      </c>
      <c r="H63" s="61">
        <f t="shared" si="8"/>
        <v>0</v>
      </c>
      <c r="I63" s="59" t="s">
        <v>59</v>
      </c>
      <c r="J63" s="57" t="s">
        <v>59</v>
      </c>
      <c r="K63" s="57" t="s">
        <v>59</v>
      </c>
      <c r="L63" s="60">
        <f>L46+L47+L48+L49+L50+L51+L52+L53+L54+L55+L56+L57</f>
        <v>0</v>
      </c>
      <c r="M63" s="71" t="s">
        <v>59</v>
      </c>
      <c r="N63" s="60">
        <f>N46+N47+N48+N49+N50+N51+N52+N53+N54+N55+N56+N57</f>
        <v>0</v>
      </c>
      <c r="O63" s="61">
        <f t="shared" si="12"/>
        <v>0</v>
      </c>
    </row>
    <row r="64" spans="1:13" ht="15" customHeight="1">
      <c r="A64" s="72"/>
      <c r="B64" s="9"/>
      <c r="C64" s="9"/>
      <c r="D64" s="73"/>
      <c r="E64" s="9"/>
      <c r="F64" s="73"/>
      <c r="G64" s="73"/>
      <c r="H64" s="9"/>
      <c r="I64" s="9"/>
      <c r="J64" s="73"/>
      <c r="K64" s="9"/>
      <c r="L64" s="73"/>
      <c r="M64" s="73"/>
    </row>
    <row r="65" spans="1:13" ht="15" customHeight="1">
      <c r="A65" s="74"/>
      <c r="B65" s="9"/>
      <c r="C65" s="9"/>
      <c r="D65" s="73"/>
      <c r="E65" s="9"/>
      <c r="F65" s="73"/>
      <c r="G65" s="73"/>
      <c r="H65" s="9"/>
      <c r="I65" s="9"/>
      <c r="J65" s="73"/>
      <c r="K65" s="9"/>
      <c r="L65" s="73"/>
      <c r="M65" s="73"/>
    </row>
    <row r="68" spans="3:8" ht="12.75">
      <c r="C68" s="182" t="s">
        <v>63</v>
      </c>
      <c r="D68" s="182"/>
      <c r="E68" s="182"/>
      <c r="F68" s="182"/>
      <c r="G68" s="182"/>
      <c r="H68" s="182"/>
    </row>
    <row r="70" spans="1:9" ht="12.75">
      <c r="A70" s="6" t="s">
        <v>18</v>
      </c>
      <c r="D70" s="8" t="str">
        <f>D6</f>
        <v>Копенский с/с</v>
      </c>
      <c r="E70" s="8"/>
      <c r="F70" s="75"/>
      <c r="G70" s="75"/>
      <c r="H70" s="75"/>
      <c r="I70" s="75"/>
    </row>
    <row r="71" spans="1:10" ht="12.75">
      <c r="A71" s="10" t="s">
        <v>20</v>
      </c>
      <c r="D71" s="8" t="str">
        <f>D7</f>
        <v>ООО "Агрофирма "Родник"</v>
      </c>
      <c r="I71" s="73"/>
      <c r="J71" s="73"/>
    </row>
    <row r="72" spans="1:10" ht="12.75">
      <c r="A72" s="10"/>
      <c r="I72" s="73"/>
      <c r="J72" s="73"/>
    </row>
    <row r="73" spans="1:10" ht="12.75" customHeight="1">
      <c r="A73" s="179"/>
      <c r="B73" s="180" t="s">
        <v>64</v>
      </c>
      <c r="C73" s="180"/>
      <c r="D73" s="180"/>
      <c r="E73" s="180"/>
      <c r="F73" s="180"/>
      <c r="G73" s="180"/>
      <c r="H73" s="180"/>
      <c r="I73" s="73"/>
      <c r="J73" s="73"/>
    </row>
    <row r="74" spans="1:10" ht="12.75">
      <c r="A74" s="179"/>
      <c r="B74" s="11" t="s">
        <v>66</v>
      </c>
      <c r="C74" s="11" t="s">
        <v>24</v>
      </c>
      <c r="D74" s="11" t="s">
        <v>26</v>
      </c>
      <c r="E74" s="15" t="s">
        <v>27</v>
      </c>
      <c r="F74" s="11" t="s">
        <v>28</v>
      </c>
      <c r="G74" s="15" t="s">
        <v>29</v>
      </c>
      <c r="H74" s="62" t="s">
        <v>30</v>
      </c>
      <c r="I74" s="73"/>
      <c r="J74" s="73"/>
    </row>
    <row r="75" spans="1:10" ht="12.75">
      <c r="A75" s="179"/>
      <c r="B75" s="16" t="s">
        <v>67</v>
      </c>
      <c r="C75" s="16" t="s">
        <v>32</v>
      </c>
      <c r="D75" s="16" t="s">
        <v>32</v>
      </c>
      <c r="E75" s="19" t="s">
        <v>33</v>
      </c>
      <c r="F75" s="16" t="s">
        <v>34</v>
      </c>
      <c r="G75" s="19" t="s">
        <v>35</v>
      </c>
      <c r="H75" s="63" t="s">
        <v>36</v>
      </c>
      <c r="I75" s="73"/>
      <c r="J75" s="73"/>
    </row>
    <row r="76" spans="1:10" ht="12.75">
      <c r="A76" s="179"/>
      <c r="B76" s="16" t="s">
        <v>42</v>
      </c>
      <c r="C76" s="16" t="s">
        <v>38</v>
      </c>
      <c r="D76" s="16" t="s">
        <v>38</v>
      </c>
      <c r="E76" s="19" t="s">
        <v>38</v>
      </c>
      <c r="F76" s="16" t="s">
        <v>39</v>
      </c>
      <c r="G76" s="19" t="s">
        <v>40</v>
      </c>
      <c r="H76" s="63" t="s">
        <v>41</v>
      </c>
      <c r="I76" s="73"/>
      <c r="J76" s="73"/>
    </row>
    <row r="77" spans="1:10" ht="12.75">
      <c r="A77" s="179"/>
      <c r="B77" s="64"/>
      <c r="C77" s="65" t="s">
        <v>42</v>
      </c>
      <c r="D77" s="21" t="s">
        <v>43</v>
      </c>
      <c r="E77" s="20" t="s">
        <v>44</v>
      </c>
      <c r="F77" s="21" t="s">
        <v>43</v>
      </c>
      <c r="G77" s="20" t="s">
        <v>44</v>
      </c>
      <c r="H77" s="66" t="s">
        <v>45</v>
      </c>
      <c r="I77" s="73"/>
      <c r="J77" s="73"/>
    </row>
    <row r="78" spans="1:10" ht="12.75">
      <c r="A78" s="25" t="s">
        <v>46</v>
      </c>
      <c r="B78" s="26"/>
      <c r="C78" s="26"/>
      <c r="D78" s="26"/>
      <c r="E78" s="29">
        <f aca="true" t="shared" si="13" ref="E78:E86">C78*D78/1000</f>
        <v>0</v>
      </c>
      <c r="F78" s="31">
        <f aca="true" t="shared" si="14" ref="F78:F86">K46</f>
        <v>0</v>
      </c>
      <c r="G78" s="31">
        <f aca="true" t="shared" si="15" ref="G78:G86">F78*C78/1000</f>
        <v>0</v>
      </c>
      <c r="H78" s="32">
        <f aca="true" t="shared" si="16" ref="H78:H95">IF(L46=0,0,G78/L46*100)</f>
        <v>0</v>
      </c>
      <c r="I78" s="73"/>
      <c r="J78" s="73"/>
    </row>
    <row r="79" spans="1:10" ht="12.75">
      <c r="A79" s="33" t="s">
        <v>78</v>
      </c>
      <c r="B79" s="34"/>
      <c r="C79" s="34"/>
      <c r="D79" s="34"/>
      <c r="E79" s="31">
        <f t="shared" si="13"/>
        <v>0</v>
      </c>
      <c r="F79" s="31">
        <f t="shared" si="14"/>
        <v>0</v>
      </c>
      <c r="G79" s="31">
        <f t="shared" si="15"/>
        <v>0</v>
      </c>
      <c r="H79" s="32">
        <f t="shared" si="16"/>
        <v>0</v>
      </c>
      <c r="I79" s="73"/>
      <c r="J79" s="73"/>
    </row>
    <row r="80" spans="1:10" ht="12.75">
      <c r="A80" s="33" t="s">
        <v>47</v>
      </c>
      <c r="B80" s="34"/>
      <c r="C80" s="34"/>
      <c r="D80" s="34"/>
      <c r="E80" s="31">
        <f t="shared" si="13"/>
        <v>0</v>
      </c>
      <c r="F80" s="31">
        <f t="shared" si="14"/>
        <v>0</v>
      </c>
      <c r="G80" s="31">
        <f t="shared" si="15"/>
        <v>0</v>
      </c>
      <c r="H80" s="32">
        <f t="shared" si="16"/>
        <v>0</v>
      </c>
      <c r="I80" s="73"/>
      <c r="J80" s="73"/>
    </row>
    <row r="81" spans="1:10" ht="12.75">
      <c r="A81" s="33" t="s">
        <v>50</v>
      </c>
      <c r="B81" s="34"/>
      <c r="C81" s="34"/>
      <c r="D81" s="34"/>
      <c r="E81" s="31">
        <f t="shared" si="13"/>
        <v>0</v>
      </c>
      <c r="F81" s="31">
        <f t="shared" si="14"/>
        <v>0</v>
      </c>
      <c r="G81" s="31">
        <f t="shared" si="15"/>
        <v>0</v>
      </c>
      <c r="H81" s="32">
        <f t="shared" si="16"/>
        <v>0</v>
      </c>
      <c r="I81" s="73"/>
      <c r="J81" s="73"/>
    </row>
    <row r="82" spans="1:10" ht="12.75">
      <c r="A82" s="33" t="s">
        <v>51</v>
      </c>
      <c r="B82" s="34"/>
      <c r="C82" s="34"/>
      <c r="D82" s="34"/>
      <c r="E82" s="31">
        <f t="shared" si="13"/>
        <v>0</v>
      </c>
      <c r="F82" s="31">
        <f t="shared" si="14"/>
        <v>0</v>
      </c>
      <c r="G82" s="31">
        <f t="shared" si="15"/>
        <v>0</v>
      </c>
      <c r="H82" s="32">
        <f t="shared" si="16"/>
        <v>0</v>
      </c>
      <c r="I82" s="73"/>
      <c r="J82" s="73"/>
    </row>
    <row r="83" spans="1:10" ht="12.75">
      <c r="A83" s="33" t="s">
        <v>52</v>
      </c>
      <c r="B83" s="34"/>
      <c r="C83" s="34"/>
      <c r="D83" s="34"/>
      <c r="E83" s="31">
        <f t="shared" si="13"/>
        <v>0</v>
      </c>
      <c r="F83" s="31">
        <f t="shared" si="14"/>
        <v>0</v>
      </c>
      <c r="G83" s="31">
        <f t="shared" si="15"/>
        <v>0</v>
      </c>
      <c r="H83" s="32">
        <f t="shared" si="16"/>
        <v>0</v>
      </c>
      <c r="I83" s="73"/>
      <c r="J83" s="73"/>
    </row>
    <row r="84" spans="1:10" ht="12.75">
      <c r="A84" s="33" t="s">
        <v>53</v>
      </c>
      <c r="B84" s="34"/>
      <c r="C84" s="34"/>
      <c r="D84" s="34"/>
      <c r="E84" s="31">
        <f t="shared" si="13"/>
        <v>0</v>
      </c>
      <c r="F84" s="31">
        <f t="shared" si="14"/>
        <v>0</v>
      </c>
      <c r="G84" s="31">
        <f t="shared" si="15"/>
        <v>0</v>
      </c>
      <c r="H84" s="32">
        <f t="shared" si="16"/>
        <v>0</v>
      </c>
      <c r="I84" s="73"/>
      <c r="J84" s="73"/>
    </row>
    <row r="85" spans="1:10" ht="12.75">
      <c r="A85" s="33" t="s">
        <v>54</v>
      </c>
      <c r="B85" s="34"/>
      <c r="C85" s="34"/>
      <c r="D85" s="34"/>
      <c r="E85" s="31">
        <f t="shared" si="13"/>
        <v>0</v>
      </c>
      <c r="F85" s="31">
        <f t="shared" si="14"/>
        <v>0</v>
      </c>
      <c r="G85" s="31">
        <f t="shared" si="15"/>
        <v>0</v>
      </c>
      <c r="H85" s="32">
        <f t="shared" si="16"/>
        <v>0</v>
      </c>
      <c r="I85" s="73"/>
      <c r="J85" s="73"/>
    </row>
    <row r="86" spans="1:10" ht="12.75">
      <c r="A86" s="33" t="s">
        <v>55</v>
      </c>
      <c r="B86" s="34"/>
      <c r="C86" s="34"/>
      <c r="D86" s="34"/>
      <c r="E86" s="31">
        <f t="shared" si="13"/>
        <v>0</v>
      </c>
      <c r="F86" s="31">
        <f t="shared" si="14"/>
        <v>0</v>
      </c>
      <c r="G86" s="31">
        <f t="shared" si="15"/>
        <v>0</v>
      </c>
      <c r="H86" s="32">
        <f t="shared" si="16"/>
        <v>0</v>
      </c>
      <c r="I86" s="73"/>
      <c r="J86" s="73"/>
    </row>
    <row r="87" spans="1:10" ht="25.5">
      <c r="A87" s="38" t="s">
        <v>58</v>
      </c>
      <c r="B87" s="39" t="s">
        <v>59</v>
      </c>
      <c r="C87" s="39" t="s">
        <v>59</v>
      </c>
      <c r="D87" s="39" t="s">
        <v>59</v>
      </c>
      <c r="E87" s="42"/>
      <c r="F87" s="39" t="s">
        <v>59</v>
      </c>
      <c r="G87" s="42"/>
      <c r="H87" s="32">
        <f t="shared" si="16"/>
        <v>0</v>
      </c>
      <c r="I87" s="73"/>
      <c r="J87" s="73"/>
    </row>
    <row r="88" spans="1:10" ht="36">
      <c r="A88" s="44" t="s">
        <v>68</v>
      </c>
      <c r="B88" s="45" t="s">
        <v>59</v>
      </c>
      <c r="C88" s="45" t="s">
        <v>59</v>
      </c>
      <c r="D88" s="45" t="s">
        <v>59</v>
      </c>
      <c r="E88" s="42"/>
      <c r="F88" s="45" t="s">
        <v>59</v>
      </c>
      <c r="G88" s="42"/>
      <c r="H88" s="32">
        <f t="shared" si="16"/>
        <v>0</v>
      </c>
      <c r="I88" s="73"/>
      <c r="J88" s="73"/>
    </row>
    <row r="89" spans="1:8" ht="36">
      <c r="A89" s="44" t="s">
        <v>72</v>
      </c>
      <c r="B89" s="45" t="s">
        <v>59</v>
      </c>
      <c r="C89" s="45" t="s">
        <v>59</v>
      </c>
      <c r="D89" s="45" t="s">
        <v>59</v>
      </c>
      <c r="E89" s="31">
        <f>SUM(E90:E94)</f>
        <v>0</v>
      </c>
      <c r="F89" s="45" t="s">
        <v>59</v>
      </c>
      <c r="G89" s="31">
        <f>SUM(G90:G94)</f>
        <v>0</v>
      </c>
      <c r="H89" s="32">
        <f t="shared" si="16"/>
        <v>0</v>
      </c>
    </row>
    <row r="90" spans="1:8" ht="12.75">
      <c r="A90" s="48" t="s">
        <v>54</v>
      </c>
      <c r="B90" s="45"/>
      <c r="C90" s="45"/>
      <c r="D90" s="45"/>
      <c r="E90" s="31">
        <f>C90*D90/1000</f>
        <v>0</v>
      </c>
      <c r="F90" s="31">
        <f>K58</f>
        <v>0</v>
      </c>
      <c r="G90" s="31">
        <f>F90*C90/1000</f>
        <v>0</v>
      </c>
      <c r="H90" s="32">
        <f t="shared" si="16"/>
        <v>0</v>
      </c>
    </row>
    <row r="91" spans="1:8" ht="12.75">
      <c r="A91" s="48" t="s">
        <v>50</v>
      </c>
      <c r="B91" s="45"/>
      <c r="C91" s="45"/>
      <c r="D91" s="45"/>
      <c r="E91" s="31">
        <f>C91*D91/1000</f>
        <v>0</v>
      </c>
      <c r="F91" s="31">
        <f>K59</f>
        <v>0</v>
      </c>
      <c r="G91" s="31">
        <f>F91*C91/1000</f>
        <v>0</v>
      </c>
      <c r="H91" s="32">
        <f t="shared" si="16"/>
        <v>0</v>
      </c>
    </row>
    <row r="92" spans="1:8" ht="12.75">
      <c r="A92" s="48" t="s">
        <v>51</v>
      </c>
      <c r="B92" s="45"/>
      <c r="C92" s="45"/>
      <c r="D92" s="45"/>
      <c r="E92" s="31">
        <f>C92*D92/1000</f>
        <v>0</v>
      </c>
      <c r="F92" s="31">
        <f>K60</f>
        <v>0</v>
      </c>
      <c r="G92" s="31">
        <f>F92*C92/1000</f>
        <v>0</v>
      </c>
      <c r="H92" s="32">
        <f t="shared" si="16"/>
        <v>0</v>
      </c>
    </row>
    <row r="93" spans="1:8" ht="12.75">
      <c r="A93" s="48" t="s">
        <v>52</v>
      </c>
      <c r="B93" s="45"/>
      <c r="C93" s="45"/>
      <c r="D93" s="45"/>
      <c r="E93" s="31">
        <f>C93*D93/1000</f>
        <v>0</v>
      </c>
      <c r="F93" s="31">
        <f>K61</f>
        <v>0</v>
      </c>
      <c r="G93" s="31">
        <f>F93*C93/1000</f>
        <v>0</v>
      </c>
      <c r="H93" s="32">
        <f t="shared" si="16"/>
        <v>0</v>
      </c>
    </row>
    <row r="94" spans="1:8" ht="12.75">
      <c r="A94" s="49" t="s">
        <v>53</v>
      </c>
      <c r="B94" s="50"/>
      <c r="C94" s="50"/>
      <c r="D94" s="50"/>
      <c r="E94" s="53">
        <f>C94*D94/1000</f>
        <v>0</v>
      </c>
      <c r="F94" s="31">
        <f>K62</f>
        <v>0</v>
      </c>
      <c r="G94" s="53">
        <f>F94*C94/1000</f>
        <v>0</v>
      </c>
      <c r="H94" s="55">
        <f t="shared" si="16"/>
        <v>0</v>
      </c>
    </row>
    <row r="95" spans="1:8" s="73" customFormat="1" ht="52.5" customHeight="1">
      <c r="A95" s="56" t="s">
        <v>70</v>
      </c>
      <c r="B95" s="57" t="s">
        <v>59</v>
      </c>
      <c r="C95" s="57" t="s">
        <v>59</v>
      </c>
      <c r="D95" s="57" t="s">
        <v>59</v>
      </c>
      <c r="E95" s="60">
        <f>E78+E79+E80+E81+E82+E83+E84+E85+E86+E87+E88+E89</f>
        <v>0</v>
      </c>
      <c r="F95" s="57" t="s">
        <v>59</v>
      </c>
      <c r="G95" s="60">
        <f>G78+G79+G80+G81+G82+G83+G84+G85+G86+G87+G88+G89</f>
        <v>0</v>
      </c>
      <c r="H95" s="61">
        <f t="shared" si="16"/>
        <v>0</v>
      </c>
    </row>
  </sheetData>
  <sheetProtection selectLockedCells="1" selectUnlockedCells="1"/>
  <mergeCells count="14">
    <mergeCell ref="I37:N37"/>
    <mergeCell ref="A41:A45"/>
    <mergeCell ref="B41:H41"/>
    <mergeCell ref="I41:O41"/>
    <mergeCell ref="C68:H68"/>
    <mergeCell ref="A73:A77"/>
    <mergeCell ref="B73:H73"/>
    <mergeCell ref="A2:L2"/>
    <mergeCell ref="A3:L3"/>
    <mergeCell ref="A4:L4"/>
    <mergeCell ref="A5:L5"/>
    <mergeCell ref="A9:A13"/>
    <mergeCell ref="B9:E9"/>
    <mergeCell ref="F9:L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94"/>
  <rowBreaks count="2" manualBreakCount="2">
    <brk id="36" max="255" man="1"/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04"/>
  <sheetViews>
    <sheetView showZeros="0" zoomScalePageLayoutView="0" workbookViewId="0" topLeftCell="A1">
      <selection activeCell="A8" sqref="A8"/>
    </sheetView>
  </sheetViews>
  <sheetFormatPr defaultColWidth="9.00390625" defaultRowHeight="12.75"/>
  <cols>
    <col min="1" max="1" width="30.25390625" style="0" customWidth="1"/>
    <col min="2" max="3" width="8.75390625" style="0" customWidth="1"/>
    <col min="4" max="4" width="8.125" style="0" customWidth="1"/>
    <col min="5" max="5" width="8.75390625" style="0" customWidth="1"/>
    <col min="6" max="6" width="8.2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8.00390625" style="0" customWidth="1"/>
    <col min="11" max="12" width="8.375" style="0" customWidth="1"/>
    <col min="13" max="13" width="7.375" style="0" customWidth="1"/>
    <col min="14" max="14" width="8.25390625" style="0" customWidth="1"/>
    <col min="15" max="15" width="7.875" style="0" customWidth="1"/>
  </cols>
  <sheetData>
    <row r="1" ht="12.75">
      <c r="J1" t="s">
        <v>14</v>
      </c>
    </row>
    <row r="2" spans="1:12" ht="12.75">
      <c r="A2" s="177" t="s">
        <v>15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177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0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0" ht="12.75">
      <c r="A6" s="10" t="s">
        <v>18</v>
      </c>
      <c r="B6" s="10"/>
      <c r="C6" s="10"/>
      <c r="D6" s="8" t="s">
        <v>86</v>
      </c>
      <c r="F6" s="8"/>
      <c r="J6" s="8"/>
    </row>
    <row r="7" spans="1:4" ht="12.75">
      <c r="A7" s="10" t="s">
        <v>20</v>
      </c>
      <c r="B7" s="10"/>
      <c r="C7" s="10"/>
      <c r="D7" s="8" t="s">
        <v>12</v>
      </c>
    </row>
    <row r="8" spans="1:3" ht="12.75">
      <c r="A8" s="10"/>
      <c r="B8" s="10"/>
      <c r="C8" s="10"/>
    </row>
    <row r="9" spans="1:12" ht="12.75" customHeight="1">
      <c r="A9" s="179"/>
      <c r="B9" s="180" t="s">
        <v>22</v>
      </c>
      <c r="C9" s="180"/>
      <c r="D9" s="180"/>
      <c r="E9" s="180"/>
      <c r="F9" s="181" t="s">
        <v>23</v>
      </c>
      <c r="G9" s="181"/>
      <c r="H9" s="181"/>
      <c r="I9" s="181"/>
      <c r="J9" s="181"/>
      <c r="K9" s="181"/>
      <c r="L9" s="181"/>
    </row>
    <row r="10" spans="1:12" ht="12.75" customHeight="1">
      <c r="A10" s="179"/>
      <c r="B10" s="11" t="s">
        <v>24</v>
      </c>
      <c r="C10" s="11" t="s">
        <v>25</v>
      </c>
      <c r="D10" s="11" t="s">
        <v>26</v>
      </c>
      <c r="E10" s="12" t="s">
        <v>27</v>
      </c>
      <c r="F10" s="13" t="s">
        <v>24</v>
      </c>
      <c r="G10" s="11" t="s">
        <v>25</v>
      </c>
      <c r="H10" s="11" t="s">
        <v>26</v>
      </c>
      <c r="I10" s="11" t="s">
        <v>27</v>
      </c>
      <c r="J10" s="14" t="s">
        <v>28</v>
      </c>
      <c r="K10" s="15" t="s">
        <v>29</v>
      </c>
      <c r="L10" s="12" t="s">
        <v>30</v>
      </c>
    </row>
    <row r="11" spans="1:12" ht="12.75">
      <c r="A11" s="179"/>
      <c r="B11" s="16" t="s">
        <v>31</v>
      </c>
      <c r="C11" s="16" t="s">
        <v>32</v>
      </c>
      <c r="D11" s="16" t="s">
        <v>32</v>
      </c>
      <c r="E11" s="17" t="s">
        <v>33</v>
      </c>
      <c r="F11" s="18" t="s">
        <v>31</v>
      </c>
      <c r="G11" s="16" t="s">
        <v>32</v>
      </c>
      <c r="H11" s="16" t="s">
        <v>32</v>
      </c>
      <c r="I11" s="16" t="s">
        <v>33</v>
      </c>
      <c r="J11" s="18" t="s">
        <v>34</v>
      </c>
      <c r="K11" s="19" t="s">
        <v>35</v>
      </c>
      <c r="L11" s="17" t="s">
        <v>36</v>
      </c>
    </row>
    <row r="12" spans="1:12" ht="12.75">
      <c r="A12" s="179"/>
      <c r="B12" s="16" t="s">
        <v>37</v>
      </c>
      <c r="C12" s="16" t="s">
        <v>38</v>
      </c>
      <c r="D12" s="16" t="s">
        <v>38</v>
      </c>
      <c r="E12" s="17" t="s">
        <v>38</v>
      </c>
      <c r="F12" s="18" t="s">
        <v>37</v>
      </c>
      <c r="G12" s="16" t="s">
        <v>38</v>
      </c>
      <c r="H12" s="16" t="s">
        <v>38</v>
      </c>
      <c r="I12" s="16" t="s">
        <v>38</v>
      </c>
      <c r="J12" s="18" t="s">
        <v>39</v>
      </c>
      <c r="K12" s="19" t="s">
        <v>40</v>
      </c>
      <c r="L12" s="17" t="s">
        <v>41</v>
      </c>
    </row>
    <row r="13" spans="1:12" ht="12.75">
      <c r="A13" s="179"/>
      <c r="B13" s="20" t="s">
        <v>42</v>
      </c>
      <c r="C13" s="21" t="s">
        <v>42</v>
      </c>
      <c r="D13" s="21" t="s">
        <v>43</v>
      </c>
      <c r="E13" s="22" t="s">
        <v>44</v>
      </c>
      <c r="F13" s="23" t="s">
        <v>42</v>
      </c>
      <c r="G13" s="21" t="s">
        <v>42</v>
      </c>
      <c r="H13" s="21" t="s">
        <v>43</v>
      </c>
      <c r="I13" s="21" t="s">
        <v>44</v>
      </c>
      <c r="J13" s="24" t="s">
        <v>43</v>
      </c>
      <c r="K13" s="20" t="s">
        <v>44</v>
      </c>
      <c r="L13" s="22" t="s">
        <v>45</v>
      </c>
    </row>
    <row r="14" spans="1:12" ht="12.75" customHeight="1">
      <c r="A14" s="25" t="s">
        <v>46</v>
      </c>
      <c r="B14" s="26"/>
      <c r="C14" s="26"/>
      <c r="D14" s="26"/>
      <c r="E14" s="27">
        <f aca="true" t="shared" si="0" ref="E14:E25">C14*D14/1000</f>
        <v>0</v>
      </c>
      <c r="F14" s="28"/>
      <c r="G14" s="26"/>
      <c r="H14" s="26"/>
      <c r="I14" s="29">
        <f aca="true" t="shared" si="1" ref="I14:I25">G14*H14/1000</f>
        <v>0</v>
      </c>
      <c r="J14" s="30">
        <f aca="true" t="shared" si="2" ref="J14:J25">D14</f>
        <v>0</v>
      </c>
      <c r="K14" s="31">
        <f aca="true" t="shared" si="3" ref="K14:K25">J14*G14/1000</f>
        <v>0</v>
      </c>
      <c r="L14" s="32">
        <f aca="true" t="shared" si="4" ref="L14:L34">IF(E14=0,0,K14/E14*100)</f>
        <v>0</v>
      </c>
    </row>
    <row r="15" spans="1:12" ht="12.75" customHeight="1">
      <c r="A15" s="33" t="s">
        <v>47</v>
      </c>
      <c r="B15" s="34"/>
      <c r="C15" s="34"/>
      <c r="D15" s="34"/>
      <c r="E15" s="27">
        <f t="shared" si="0"/>
        <v>0</v>
      </c>
      <c r="F15" s="35"/>
      <c r="G15" s="34"/>
      <c r="H15" s="34"/>
      <c r="I15" s="31">
        <f t="shared" si="1"/>
        <v>0</v>
      </c>
      <c r="J15" s="30">
        <f t="shared" si="2"/>
        <v>0</v>
      </c>
      <c r="K15" s="31">
        <f t="shared" si="3"/>
        <v>0</v>
      </c>
      <c r="L15" s="32">
        <f t="shared" si="4"/>
        <v>0</v>
      </c>
    </row>
    <row r="16" spans="1:12" ht="14.25" customHeight="1">
      <c r="A16" s="33" t="s">
        <v>48</v>
      </c>
      <c r="B16" s="34"/>
      <c r="C16" s="34"/>
      <c r="D16" s="34"/>
      <c r="E16" s="27">
        <f t="shared" si="0"/>
        <v>0</v>
      </c>
      <c r="F16" s="35"/>
      <c r="G16" s="34"/>
      <c r="H16" s="34"/>
      <c r="I16" s="31">
        <f t="shared" si="1"/>
        <v>0</v>
      </c>
      <c r="J16" s="30">
        <f t="shared" si="2"/>
        <v>0</v>
      </c>
      <c r="K16" s="31">
        <f t="shared" si="3"/>
        <v>0</v>
      </c>
      <c r="L16" s="32">
        <f t="shared" si="4"/>
        <v>0</v>
      </c>
    </row>
    <row r="17" spans="1:12" ht="14.25" customHeight="1">
      <c r="A17" s="33" t="s">
        <v>49</v>
      </c>
      <c r="B17" s="34"/>
      <c r="C17" s="34"/>
      <c r="D17" s="34"/>
      <c r="E17" s="27">
        <f t="shared" si="0"/>
        <v>0</v>
      </c>
      <c r="F17" s="35"/>
      <c r="G17" s="34"/>
      <c r="H17" s="34"/>
      <c r="I17" s="31">
        <f t="shared" si="1"/>
        <v>0</v>
      </c>
      <c r="J17" s="30">
        <f t="shared" si="2"/>
        <v>0</v>
      </c>
      <c r="K17" s="31">
        <f t="shared" si="3"/>
        <v>0</v>
      </c>
      <c r="L17" s="32">
        <f t="shared" si="4"/>
        <v>0</v>
      </c>
    </row>
    <row r="18" spans="1:12" ht="14.25" customHeight="1">
      <c r="A18" s="33" t="s">
        <v>50</v>
      </c>
      <c r="B18" s="34"/>
      <c r="C18" s="34"/>
      <c r="D18" s="34"/>
      <c r="E18" s="27">
        <f t="shared" si="0"/>
        <v>0</v>
      </c>
      <c r="F18" s="35"/>
      <c r="G18" s="34"/>
      <c r="H18" s="34"/>
      <c r="I18" s="31">
        <f t="shared" si="1"/>
        <v>0</v>
      </c>
      <c r="J18" s="30">
        <f t="shared" si="2"/>
        <v>0</v>
      </c>
      <c r="K18" s="31">
        <f t="shared" si="3"/>
        <v>0</v>
      </c>
      <c r="L18" s="32">
        <f t="shared" si="4"/>
        <v>0</v>
      </c>
    </row>
    <row r="19" spans="1:12" ht="14.25" customHeight="1">
      <c r="A19" s="33" t="s">
        <v>51</v>
      </c>
      <c r="B19" s="34"/>
      <c r="C19" s="34"/>
      <c r="D19" s="34"/>
      <c r="E19" s="27">
        <f t="shared" si="0"/>
        <v>0</v>
      </c>
      <c r="F19" s="35"/>
      <c r="G19" s="34"/>
      <c r="H19" s="34"/>
      <c r="I19" s="31">
        <f t="shared" si="1"/>
        <v>0</v>
      </c>
      <c r="J19" s="30">
        <f t="shared" si="2"/>
        <v>0</v>
      </c>
      <c r="K19" s="31">
        <f t="shared" si="3"/>
        <v>0</v>
      </c>
      <c r="L19" s="32">
        <f t="shared" si="4"/>
        <v>0</v>
      </c>
    </row>
    <row r="20" spans="1:12" ht="12.75" customHeight="1">
      <c r="A20" s="33" t="s">
        <v>52</v>
      </c>
      <c r="B20" s="34"/>
      <c r="C20" s="34"/>
      <c r="D20" s="34"/>
      <c r="E20" s="27">
        <f t="shared" si="0"/>
        <v>0</v>
      </c>
      <c r="F20" s="35"/>
      <c r="G20" s="34"/>
      <c r="H20" s="34"/>
      <c r="I20" s="31">
        <f t="shared" si="1"/>
        <v>0</v>
      </c>
      <c r="J20" s="30">
        <f t="shared" si="2"/>
        <v>0</v>
      </c>
      <c r="K20" s="31">
        <f t="shared" si="3"/>
        <v>0</v>
      </c>
      <c r="L20" s="32">
        <f t="shared" si="4"/>
        <v>0</v>
      </c>
    </row>
    <row r="21" spans="1:12" ht="12.75" customHeight="1">
      <c r="A21" s="33" t="s">
        <v>53</v>
      </c>
      <c r="B21" s="34"/>
      <c r="C21" s="34"/>
      <c r="D21" s="34"/>
      <c r="E21" s="27">
        <f t="shared" si="0"/>
        <v>0</v>
      </c>
      <c r="F21" s="35"/>
      <c r="G21" s="34"/>
      <c r="H21" s="34"/>
      <c r="I21" s="31">
        <f t="shared" si="1"/>
        <v>0</v>
      </c>
      <c r="J21" s="30">
        <f t="shared" si="2"/>
        <v>0</v>
      </c>
      <c r="K21" s="31">
        <f t="shared" si="3"/>
        <v>0</v>
      </c>
      <c r="L21" s="32">
        <f t="shared" si="4"/>
        <v>0</v>
      </c>
    </row>
    <row r="22" spans="1:12" ht="14.25" customHeight="1">
      <c r="A22" s="33" t="s">
        <v>54</v>
      </c>
      <c r="B22" s="34"/>
      <c r="C22" s="34"/>
      <c r="D22" s="34"/>
      <c r="E22" s="27">
        <f t="shared" si="0"/>
        <v>0</v>
      </c>
      <c r="F22" s="35"/>
      <c r="G22" s="34"/>
      <c r="H22" s="34"/>
      <c r="I22" s="31">
        <f t="shared" si="1"/>
        <v>0</v>
      </c>
      <c r="J22" s="30">
        <f t="shared" si="2"/>
        <v>0</v>
      </c>
      <c r="K22" s="31">
        <f t="shared" si="3"/>
        <v>0</v>
      </c>
      <c r="L22" s="32">
        <f t="shared" si="4"/>
        <v>0</v>
      </c>
    </row>
    <row r="23" spans="1:12" ht="14.25" customHeight="1">
      <c r="A23" s="33" t="s">
        <v>55</v>
      </c>
      <c r="B23" s="34"/>
      <c r="C23" s="34"/>
      <c r="D23" s="34"/>
      <c r="E23" s="27">
        <f t="shared" si="0"/>
        <v>0</v>
      </c>
      <c r="F23" s="35"/>
      <c r="G23" s="34"/>
      <c r="H23" s="34"/>
      <c r="I23" s="31">
        <f t="shared" si="1"/>
        <v>0</v>
      </c>
      <c r="J23" s="30">
        <f t="shared" si="2"/>
        <v>0</v>
      </c>
      <c r="K23" s="31">
        <f t="shared" si="3"/>
        <v>0</v>
      </c>
      <c r="L23" s="32">
        <f t="shared" si="4"/>
        <v>0</v>
      </c>
    </row>
    <row r="24" spans="1:12" ht="14.25" customHeight="1">
      <c r="A24" s="33" t="s">
        <v>56</v>
      </c>
      <c r="B24" s="36"/>
      <c r="C24" s="36"/>
      <c r="D24" s="36"/>
      <c r="E24" s="27">
        <f t="shared" si="0"/>
        <v>0</v>
      </c>
      <c r="F24" s="37"/>
      <c r="G24" s="36"/>
      <c r="H24" s="36"/>
      <c r="I24" s="31">
        <f t="shared" si="1"/>
        <v>0</v>
      </c>
      <c r="J24" s="30">
        <f t="shared" si="2"/>
        <v>0</v>
      </c>
      <c r="K24" s="31">
        <f t="shared" si="3"/>
        <v>0</v>
      </c>
      <c r="L24" s="32">
        <f t="shared" si="4"/>
        <v>0</v>
      </c>
    </row>
    <row r="25" spans="1:12" ht="14.25" customHeight="1">
      <c r="A25" s="33" t="s">
        <v>57</v>
      </c>
      <c r="B25" s="36"/>
      <c r="C25" s="36"/>
      <c r="D25" s="36"/>
      <c r="E25" s="27">
        <f t="shared" si="0"/>
        <v>0</v>
      </c>
      <c r="F25" s="37"/>
      <c r="G25" s="36"/>
      <c r="H25" s="36"/>
      <c r="I25" s="31">
        <f t="shared" si="1"/>
        <v>0</v>
      </c>
      <c r="J25" s="30">
        <f t="shared" si="2"/>
        <v>0</v>
      </c>
      <c r="K25" s="31">
        <f t="shared" si="3"/>
        <v>0</v>
      </c>
      <c r="L25" s="32">
        <f t="shared" si="4"/>
        <v>0</v>
      </c>
    </row>
    <row r="26" spans="1:12" ht="25.5">
      <c r="A26" s="38" t="s">
        <v>58</v>
      </c>
      <c r="B26" s="39" t="s">
        <v>59</v>
      </c>
      <c r="C26" s="39" t="s">
        <v>59</v>
      </c>
      <c r="D26" s="39" t="s">
        <v>59</v>
      </c>
      <c r="E26" s="40"/>
      <c r="F26" s="41" t="s">
        <v>59</v>
      </c>
      <c r="G26" s="39" t="s">
        <v>59</v>
      </c>
      <c r="H26" s="39" t="s">
        <v>59</v>
      </c>
      <c r="I26" s="42"/>
      <c r="J26" s="43" t="s">
        <v>59</v>
      </c>
      <c r="K26" s="42"/>
      <c r="L26" s="32">
        <f t="shared" si="4"/>
        <v>0</v>
      </c>
    </row>
    <row r="27" spans="1:12" ht="36.75" customHeight="1">
      <c r="A27" s="44" t="s">
        <v>60</v>
      </c>
      <c r="B27" s="45" t="s">
        <v>59</v>
      </c>
      <c r="C27" s="45" t="s">
        <v>59</v>
      </c>
      <c r="D27" s="45" t="s">
        <v>59</v>
      </c>
      <c r="E27" s="40"/>
      <c r="F27" s="46" t="s">
        <v>59</v>
      </c>
      <c r="G27" s="45" t="s">
        <v>59</v>
      </c>
      <c r="H27" s="45" t="s">
        <v>59</v>
      </c>
      <c r="I27" s="42"/>
      <c r="J27" s="46" t="s">
        <v>59</v>
      </c>
      <c r="K27" s="42"/>
      <c r="L27" s="32">
        <f t="shared" si="4"/>
        <v>0</v>
      </c>
    </row>
    <row r="28" spans="1:12" ht="38.25" customHeight="1">
      <c r="A28" s="47" t="s">
        <v>61</v>
      </c>
      <c r="B28" s="45" t="s">
        <v>59</v>
      </c>
      <c r="C28" s="45" t="s">
        <v>59</v>
      </c>
      <c r="D28" s="45" t="s">
        <v>59</v>
      </c>
      <c r="E28" s="27">
        <f>SUM(E29:E33)</f>
        <v>0</v>
      </c>
      <c r="F28" s="46" t="s">
        <v>59</v>
      </c>
      <c r="G28" s="45" t="s">
        <v>59</v>
      </c>
      <c r="H28" s="45" t="s">
        <v>59</v>
      </c>
      <c r="I28" s="31">
        <f>SUM(I29:I33)</f>
        <v>0</v>
      </c>
      <c r="J28" s="46" t="s">
        <v>59</v>
      </c>
      <c r="K28" s="31">
        <f>SUM(K29:K33)</f>
        <v>0</v>
      </c>
      <c r="L28" s="32">
        <f t="shared" si="4"/>
        <v>0</v>
      </c>
    </row>
    <row r="29" spans="1:12" ht="12.75">
      <c r="A29" s="48" t="s">
        <v>54</v>
      </c>
      <c r="B29" s="45"/>
      <c r="C29" s="45"/>
      <c r="D29" s="45"/>
      <c r="E29" s="27">
        <f>C29*D29/1000</f>
        <v>0</v>
      </c>
      <c r="F29" s="46"/>
      <c r="G29" s="45"/>
      <c r="H29" s="45"/>
      <c r="I29" s="31">
        <f>G29*H29/1000</f>
        <v>0</v>
      </c>
      <c r="J29" s="30">
        <f>D29</f>
        <v>0</v>
      </c>
      <c r="K29" s="31">
        <f>J29*G29/1000</f>
        <v>0</v>
      </c>
      <c r="L29" s="32">
        <f t="shared" si="4"/>
        <v>0</v>
      </c>
    </row>
    <row r="30" spans="1:12" ht="12.75">
      <c r="A30" s="48" t="s">
        <v>50</v>
      </c>
      <c r="B30" s="45"/>
      <c r="C30" s="45"/>
      <c r="D30" s="45"/>
      <c r="E30" s="27">
        <f>C30*D30/1000</f>
        <v>0</v>
      </c>
      <c r="F30" s="46"/>
      <c r="G30" s="45"/>
      <c r="H30" s="45"/>
      <c r="I30" s="31">
        <f>G30*H30/1000</f>
        <v>0</v>
      </c>
      <c r="J30" s="30">
        <f>D30</f>
        <v>0</v>
      </c>
      <c r="K30" s="31">
        <f>J30*G30/1000</f>
        <v>0</v>
      </c>
      <c r="L30" s="32">
        <f t="shared" si="4"/>
        <v>0</v>
      </c>
    </row>
    <row r="31" spans="1:12" ht="12.75">
      <c r="A31" s="48" t="s">
        <v>51</v>
      </c>
      <c r="B31" s="45"/>
      <c r="C31" s="45"/>
      <c r="D31" s="45"/>
      <c r="E31" s="27">
        <f>C31*D31/1000</f>
        <v>0</v>
      </c>
      <c r="F31" s="46"/>
      <c r="G31" s="45"/>
      <c r="H31" s="45"/>
      <c r="I31" s="31">
        <f>G31*H31/1000</f>
        <v>0</v>
      </c>
      <c r="J31" s="30">
        <f>D31</f>
        <v>0</v>
      </c>
      <c r="K31" s="31">
        <f>J31*G31/1000</f>
        <v>0</v>
      </c>
      <c r="L31" s="32">
        <f t="shared" si="4"/>
        <v>0</v>
      </c>
    </row>
    <row r="32" spans="1:12" ht="12.75">
      <c r="A32" s="48" t="s">
        <v>52</v>
      </c>
      <c r="B32" s="45"/>
      <c r="C32" s="45"/>
      <c r="D32" s="45"/>
      <c r="E32" s="27">
        <f>C32*D32/1000</f>
        <v>0</v>
      </c>
      <c r="F32" s="46"/>
      <c r="G32" s="45"/>
      <c r="H32" s="45"/>
      <c r="I32" s="31">
        <f>G32*H32/1000</f>
        <v>0</v>
      </c>
      <c r="J32" s="30">
        <f>D32</f>
        <v>0</v>
      </c>
      <c r="K32" s="31">
        <f>J32*G32/1000</f>
        <v>0</v>
      </c>
      <c r="L32" s="32">
        <f t="shared" si="4"/>
        <v>0</v>
      </c>
    </row>
    <row r="33" spans="1:12" ht="12.75">
      <c r="A33" s="49" t="s">
        <v>53</v>
      </c>
      <c r="B33" s="50"/>
      <c r="C33" s="50"/>
      <c r="D33" s="50"/>
      <c r="E33" s="51">
        <f>C33*D33/1000</f>
        <v>0</v>
      </c>
      <c r="F33" s="52"/>
      <c r="G33" s="50"/>
      <c r="H33" s="50"/>
      <c r="I33" s="53">
        <f>G33*H33/1000</f>
        <v>0</v>
      </c>
      <c r="J33" s="54">
        <f>D33</f>
        <v>0</v>
      </c>
      <c r="K33" s="53">
        <f>J33*G33/1000</f>
        <v>0</v>
      </c>
      <c r="L33" s="55">
        <f t="shared" si="4"/>
        <v>0</v>
      </c>
    </row>
    <row r="34" spans="1:12" ht="54" customHeight="1">
      <c r="A34" s="56" t="s">
        <v>62</v>
      </c>
      <c r="B34" s="57" t="s">
        <v>59</v>
      </c>
      <c r="C34" s="57" t="s">
        <v>59</v>
      </c>
      <c r="D34" s="57" t="s">
        <v>59</v>
      </c>
      <c r="E34" s="58">
        <f>E14+E15+E16+E18+E19+E20+E21+E22+E23+E26+E27+E28+E25+E17+E24</f>
        <v>0</v>
      </c>
      <c r="F34" s="59" t="s">
        <v>59</v>
      </c>
      <c r="G34" s="57" t="s">
        <v>59</v>
      </c>
      <c r="H34" s="57" t="s">
        <v>59</v>
      </c>
      <c r="I34" s="60">
        <f>I14+I15+I16+I18+I19+I20+I21+I22+I23+I26+I27+I28+I25+I17+I24</f>
        <v>0</v>
      </c>
      <c r="J34" s="59" t="s">
        <v>59</v>
      </c>
      <c r="K34" s="60">
        <f>K14+K15+K16+K18+K19+K20+K21+K22+K23+K26+K27+K28+K25+K17+K24</f>
        <v>0</v>
      </c>
      <c r="L34" s="61">
        <f t="shared" si="4"/>
        <v>0</v>
      </c>
    </row>
    <row r="40" spans="9:14" ht="12.75">
      <c r="I40" s="182" t="s">
        <v>63</v>
      </c>
      <c r="J40" s="182"/>
      <c r="K40" s="182"/>
      <c r="L40" s="182"/>
      <c r="M40" s="182"/>
      <c r="N40" s="182"/>
    </row>
    <row r="41" spans="1:4" ht="12.75">
      <c r="A41" s="6" t="s">
        <v>18</v>
      </c>
      <c r="B41" s="6"/>
      <c r="C41" s="6"/>
      <c r="D41" s="8" t="str">
        <f>D6</f>
        <v>Линецкий с/с</v>
      </c>
    </row>
    <row r="42" spans="1:4" ht="12.75">
      <c r="A42" s="10" t="s">
        <v>20</v>
      </c>
      <c r="D42" s="8" t="str">
        <f>D7</f>
        <v>ООО "Линецкое"</v>
      </c>
    </row>
    <row r="44" spans="1:15" ht="12.75" customHeight="1">
      <c r="A44" s="179"/>
      <c r="B44" s="180" t="s">
        <v>64</v>
      </c>
      <c r="C44" s="180"/>
      <c r="D44" s="180"/>
      <c r="E44" s="180"/>
      <c r="F44" s="180"/>
      <c r="G44" s="180"/>
      <c r="H44" s="180"/>
      <c r="I44" s="181" t="s">
        <v>65</v>
      </c>
      <c r="J44" s="181"/>
      <c r="K44" s="181"/>
      <c r="L44" s="181"/>
      <c r="M44" s="181"/>
      <c r="N44" s="181"/>
      <c r="O44" s="181"/>
    </row>
    <row r="45" spans="1:15" ht="12.75">
      <c r="A45" s="179"/>
      <c r="B45" s="11" t="s">
        <v>66</v>
      </c>
      <c r="C45" s="11" t="s">
        <v>24</v>
      </c>
      <c r="D45" s="11" t="s">
        <v>26</v>
      </c>
      <c r="E45" s="15" t="s">
        <v>27</v>
      </c>
      <c r="F45" s="11" t="s">
        <v>28</v>
      </c>
      <c r="G45" s="15" t="s">
        <v>29</v>
      </c>
      <c r="H45" s="62" t="s">
        <v>30</v>
      </c>
      <c r="I45" s="14" t="s">
        <v>66</v>
      </c>
      <c r="J45" s="11" t="s">
        <v>24</v>
      </c>
      <c r="K45" s="11" t="s">
        <v>26</v>
      </c>
      <c r="L45" s="15" t="s">
        <v>27</v>
      </c>
      <c r="M45" s="15" t="s">
        <v>28</v>
      </c>
      <c r="N45" s="15" t="s">
        <v>29</v>
      </c>
      <c r="O45" s="62" t="s">
        <v>30</v>
      </c>
    </row>
    <row r="46" spans="1:15" ht="12.75">
      <c r="A46" s="179"/>
      <c r="B46" s="16" t="s">
        <v>67</v>
      </c>
      <c r="C46" s="16" t="s">
        <v>32</v>
      </c>
      <c r="D46" s="16" t="s">
        <v>32</v>
      </c>
      <c r="E46" s="19" t="s">
        <v>33</v>
      </c>
      <c r="F46" s="16" t="s">
        <v>34</v>
      </c>
      <c r="G46" s="19" t="s">
        <v>35</v>
      </c>
      <c r="H46" s="63" t="s">
        <v>36</v>
      </c>
      <c r="I46" s="18" t="s">
        <v>67</v>
      </c>
      <c r="J46" s="16" t="s">
        <v>32</v>
      </c>
      <c r="K46" s="16" t="s">
        <v>32</v>
      </c>
      <c r="L46" s="19" t="s">
        <v>33</v>
      </c>
      <c r="M46" s="19" t="s">
        <v>34</v>
      </c>
      <c r="N46" s="19" t="s">
        <v>35</v>
      </c>
      <c r="O46" s="63" t="s">
        <v>36</v>
      </c>
    </row>
    <row r="47" spans="1:15" ht="12.75">
      <c r="A47" s="179"/>
      <c r="B47" s="16" t="s">
        <v>42</v>
      </c>
      <c r="C47" s="16" t="s">
        <v>38</v>
      </c>
      <c r="D47" s="16" t="s">
        <v>38</v>
      </c>
      <c r="E47" s="19" t="s">
        <v>38</v>
      </c>
      <c r="F47" s="16" t="s">
        <v>39</v>
      </c>
      <c r="G47" s="19" t="s">
        <v>40</v>
      </c>
      <c r="H47" s="63" t="s">
        <v>41</v>
      </c>
      <c r="I47" s="18" t="s">
        <v>42</v>
      </c>
      <c r="J47" s="16" t="s">
        <v>38</v>
      </c>
      <c r="K47" s="16" t="s">
        <v>38</v>
      </c>
      <c r="L47" s="19" t="s">
        <v>38</v>
      </c>
      <c r="M47" s="19" t="s">
        <v>39</v>
      </c>
      <c r="N47" s="19" t="s">
        <v>40</v>
      </c>
      <c r="O47" s="63" t="s">
        <v>41</v>
      </c>
    </row>
    <row r="48" spans="1:15" ht="12.75">
      <c r="A48" s="179"/>
      <c r="B48" s="64"/>
      <c r="C48" s="65" t="s">
        <v>42</v>
      </c>
      <c r="D48" s="21" t="s">
        <v>43</v>
      </c>
      <c r="E48" s="20" t="s">
        <v>44</v>
      </c>
      <c r="F48" s="21" t="s">
        <v>43</v>
      </c>
      <c r="G48" s="20" t="s">
        <v>44</v>
      </c>
      <c r="H48" s="66" t="s">
        <v>45</v>
      </c>
      <c r="I48" s="67"/>
      <c r="J48" s="65" t="s">
        <v>42</v>
      </c>
      <c r="K48" s="21" t="s">
        <v>43</v>
      </c>
      <c r="L48" s="20" t="s">
        <v>44</v>
      </c>
      <c r="M48" s="20" t="s">
        <v>43</v>
      </c>
      <c r="N48" s="20" t="s">
        <v>44</v>
      </c>
      <c r="O48" s="66" t="s">
        <v>45</v>
      </c>
    </row>
    <row r="49" spans="1:15" ht="12.75">
      <c r="A49" s="25" t="s">
        <v>46</v>
      </c>
      <c r="B49" s="26"/>
      <c r="C49" s="26"/>
      <c r="D49" s="26"/>
      <c r="E49" s="29">
        <f aca="true" t="shared" si="5" ref="E49:E60">C49*D49/1000</f>
        <v>0</v>
      </c>
      <c r="F49" s="31">
        <f aca="true" t="shared" si="6" ref="F49:F60">H14</f>
        <v>0</v>
      </c>
      <c r="G49" s="31">
        <f aca="true" t="shared" si="7" ref="G49:G60">F49*C49/1000</f>
        <v>0</v>
      </c>
      <c r="H49" s="32">
        <f aca="true" t="shared" si="8" ref="H49:H69">IF(I14=0,0,G49/I14*100)</f>
        <v>0</v>
      </c>
      <c r="I49" s="28"/>
      <c r="J49" s="26"/>
      <c r="K49" s="26"/>
      <c r="L49" s="29">
        <f aca="true" t="shared" si="9" ref="L49:L60">J49*K49/1000</f>
        <v>0</v>
      </c>
      <c r="M49" s="68">
        <f aca="true" t="shared" si="10" ref="M49:M60">D49</f>
        <v>0</v>
      </c>
      <c r="N49" s="31">
        <f aca="true" t="shared" si="11" ref="N49:N60">M49*J49/1000</f>
        <v>0</v>
      </c>
      <c r="O49" s="32">
        <f aca="true" t="shared" si="12" ref="O49:O69">IF(E49=0,0,N49/E49*100)</f>
        <v>0</v>
      </c>
    </row>
    <row r="50" spans="1:15" ht="12.75">
      <c r="A50" s="33" t="s">
        <v>47</v>
      </c>
      <c r="B50" s="34"/>
      <c r="C50" s="34"/>
      <c r="D50" s="34"/>
      <c r="E50" s="31">
        <f t="shared" si="5"/>
        <v>0</v>
      </c>
      <c r="F50" s="31">
        <f t="shared" si="6"/>
        <v>0</v>
      </c>
      <c r="G50" s="31">
        <f t="shared" si="7"/>
        <v>0</v>
      </c>
      <c r="H50" s="32">
        <f t="shared" si="8"/>
        <v>0</v>
      </c>
      <c r="I50" s="35"/>
      <c r="J50" s="34"/>
      <c r="K50" s="34"/>
      <c r="L50" s="31">
        <f t="shared" si="9"/>
        <v>0</v>
      </c>
      <c r="M50" s="68">
        <f t="shared" si="10"/>
        <v>0</v>
      </c>
      <c r="N50" s="31">
        <f t="shared" si="11"/>
        <v>0</v>
      </c>
      <c r="O50" s="32">
        <f t="shared" si="12"/>
        <v>0</v>
      </c>
    </row>
    <row r="51" spans="1:15" ht="12.75">
      <c r="A51" s="33" t="s">
        <v>48</v>
      </c>
      <c r="B51" s="34"/>
      <c r="C51" s="34"/>
      <c r="D51" s="34"/>
      <c r="E51" s="31">
        <f t="shared" si="5"/>
        <v>0</v>
      </c>
      <c r="F51" s="31">
        <f t="shared" si="6"/>
        <v>0</v>
      </c>
      <c r="G51" s="31">
        <f t="shared" si="7"/>
        <v>0</v>
      </c>
      <c r="H51" s="32">
        <f t="shared" si="8"/>
        <v>0</v>
      </c>
      <c r="I51" s="35"/>
      <c r="J51" s="34"/>
      <c r="K51" s="34"/>
      <c r="L51" s="31">
        <f t="shared" si="9"/>
        <v>0</v>
      </c>
      <c r="M51" s="68">
        <f t="shared" si="10"/>
        <v>0</v>
      </c>
      <c r="N51" s="31">
        <f t="shared" si="11"/>
        <v>0</v>
      </c>
      <c r="O51" s="32">
        <f t="shared" si="12"/>
        <v>0</v>
      </c>
    </row>
    <row r="52" spans="1:15" ht="12.75">
      <c r="A52" s="33" t="s">
        <v>49</v>
      </c>
      <c r="B52" s="34"/>
      <c r="C52" s="34"/>
      <c r="D52" s="34"/>
      <c r="E52" s="31">
        <f t="shared" si="5"/>
        <v>0</v>
      </c>
      <c r="F52" s="31">
        <f t="shared" si="6"/>
        <v>0</v>
      </c>
      <c r="G52" s="31">
        <f t="shared" si="7"/>
        <v>0</v>
      </c>
      <c r="H52" s="32">
        <f t="shared" si="8"/>
        <v>0</v>
      </c>
      <c r="I52" s="35"/>
      <c r="J52" s="34"/>
      <c r="K52" s="34"/>
      <c r="L52" s="31">
        <f t="shared" si="9"/>
        <v>0</v>
      </c>
      <c r="M52" s="68">
        <f t="shared" si="10"/>
        <v>0</v>
      </c>
      <c r="N52" s="31">
        <f t="shared" si="11"/>
        <v>0</v>
      </c>
      <c r="O52" s="32">
        <f t="shared" si="12"/>
        <v>0</v>
      </c>
    </row>
    <row r="53" spans="1:15" ht="12.75">
      <c r="A53" s="33" t="s">
        <v>50</v>
      </c>
      <c r="B53" s="34"/>
      <c r="C53" s="34"/>
      <c r="D53" s="34"/>
      <c r="E53" s="31">
        <f t="shared" si="5"/>
        <v>0</v>
      </c>
      <c r="F53" s="31">
        <f t="shared" si="6"/>
        <v>0</v>
      </c>
      <c r="G53" s="31">
        <f t="shared" si="7"/>
        <v>0</v>
      </c>
      <c r="H53" s="32">
        <f t="shared" si="8"/>
        <v>0</v>
      </c>
      <c r="I53" s="35"/>
      <c r="J53" s="34"/>
      <c r="K53" s="34"/>
      <c r="L53" s="31">
        <f t="shared" si="9"/>
        <v>0</v>
      </c>
      <c r="M53" s="68">
        <f t="shared" si="10"/>
        <v>0</v>
      </c>
      <c r="N53" s="31">
        <f t="shared" si="11"/>
        <v>0</v>
      </c>
      <c r="O53" s="32">
        <f t="shared" si="12"/>
        <v>0</v>
      </c>
    </row>
    <row r="54" spans="1:15" ht="12.75">
      <c r="A54" s="33" t="s">
        <v>51</v>
      </c>
      <c r="B54" s="34"/>
      <c r="C54" s="34"/>
      <c r="D54" s="34"/>
      <c r="E54" s="31">
        <f t="shared" si="5"/>
        <v>0</v>
      </c>
      <c r="F54" s="31">
        <f t="shared" si="6"/>
        <v>0</v>
      </c>
      <c r="G54" s="31">
        <f t="shared" si="7"/>
        <v>0</v>
      </c>
      <c r="H54" s="32">
        <f t="shared" si="8"/>
        <v>0</v>
      </c>
      <c r="I54" s="35"/>
      <c r="J54" s="34"/>
      <c r="K54" s="34"/>
      <c r="L54" s="31">
        <f t="shared" si="9"/>
        <v>0</v>
      </c>
      <c r="M54" s="68">
        <f t="shared" si="10"/>
        <v>0</v>
      </c>
      <c r="N54" s="31">
        <f t="shared" si="11"/>
        <v>0</v>
      </c>
      <c r="O54" s="32">
        <f t="shared" si="12"/>
        <v>0</v>
      </c>
    </row>
    <row r="55" spans="1:15" ht="12.75">
      <c r="A55" s="33" t="s">
        <v>52</v>
      </c>
      <c r="B55" s="34"/>
      <c r="C55" s="34"/>
      <c r="D55" s="34"/>
      <c r="E55" s="31">
        <f t="shared" si="5"/>
        <v>0</v>
      </c>
      <c r="F55" s="31">
        <f t="shared" si="6"/>
        <v>0</v>
      </c>
      <c r="G55" s="31">
        <f t="shared" si="7"/>
        <v>0</v>
      </c>
      <c r="H55" s="32">
        <f t="shared" si="8"/>
        <v>0</v>
      </c>
      <c r="I55" s="35"/>
      <c r="J55" s="34"/>
      <c r="K55" s="34"/>
      <c r="L55" s="31">
        <f t="shared" si="9"/>
        <v>0</v>
      </c>
      <c r="M55" s="68">
        <f t="shared" si="10"/>
        <v>0</v>
      </c>
      <c r="N55" s="31">
        <f t="shared" si="11"/>
        <v>0</v>
      </c>
      <c r="O55" s="32">
        <f t="shared" si="12"/>
        <v>0</v>
      </c>
    </row>
    <row r="56" spans="1:15" ht="12.75">
      <c r="A56" s="33" t="s">
        <v>53</v>
      </c>
      <c r="B56" s="34"/>
      <c r="C56" s="34"/>
      <c r="D56" s="34"/>
      <c r="E56" s="31">
        <f t="shared" si="5"/>
        <v>0</v>
      </c>
      <c r="F56" s="31">
        <f t="shared" si="6"/>
        <v>0</v>
      </c>
      <c r="G56" s="31">
        <f t="shared" si="7"/>
        <v>0</v>
      </c>
      <c r="H56" s="32">
        <f t="shared" si="8"/>
        <v>0</v>
      </c>
      <c r="I56" s="35"/>
      <c r="J56" s="34"/>
      <c r="K56" s="34"/>
      <c r="L56" s="31">
        <f t="shared" si="9"/>
        <v>0</v>
      </c>
      <c r="M56" s="68">
        <f t="shared" si="10"/>
        <v>0</v>
      </c>
      <c r="N56" s="31">
        <f t="shared" si="11"/>
        <v>0</v>
      </c>
      <c r="O56" s="32">
        <f t="shared" si="12"/>
        <v>0</v>
      </c>
    </row>
    <row r="57" spans="1:15" ht="12.75">
      <c r="A57" s="33" t="s">
        <v>54</v>
      </c>
      <c r="B57" s="34"/>
      <c r="C57" s="34"/>
      <c r="D57" s="34"/>
      <c r="E57" s="31">
        <f t="shared" si="5"/>
        <v>0</v>
      </c>
      <c r="F57" s="31">
        <f t="shared" si="6"/>
        <v>0</v>
      </c>
      <c r="G57" s="31">
        <f t="shared" si="7"/>
        <v>0</v>
      </c>
      <c r="H57" s="32">
        <f t="shared" si="8"/>
        <v>0</v>
      </c>
      <c r="I57" s="35"/>
      <c r="J57" s="34"/>
      <c r="K57" s="34"/>
      <c r="L57" s="31">
        <f t="shared" si="9"/>
        <v>0</v>
      </c>
      <c r="M57" s="68">
        <f t="shared" si="10"/>
        <v>0</v>
      </c>
      <c r="N57" s="31">
        <f t="shared" si="11"/>
        <v>0</v>
      </c>
      <c r="O57" s="32">
        <f t="shared" si="12"/>
        <v>0</v>
      </c>
    </row>
    <row r="58" spans="1:15" ht="12.75">
      <c r="A58" s="33" t="s">
        <v>55</v>
      </c>
      <c r="B58" s="34"/>
      <c r="C58" s="34"/>
      <c r="D58" s="34"/>
      <c r="E58" s="31">
        <f t="shared" si="5"/>
        <v>0</v>
      </c>
      <c r="F58" s="31">
        <f t="shared" si="6"/>
        <v>0</v>
      </c>
      <c r="G58" s="31">
        <f t="shared" si="7"/>
        <v>0</v>
      </c>
      <c r="H58" s="32">
        <f t="shared" si="8"/>
        <v>0</v>
      </c>
      <c r="I58" s="35"/>
      <c r="J58" s="34"/>
      <c r="K58" s="34"/>
      <c r="L58" s="31">
        <f t="shared" si="9"/>
        <v>0</v>
      </c>
      <c r="M58" s="68">
        <f t="shared" si="10"/>
        <v>0</v>
      </c>
      <c r="N58" s="31">
        <f t="shared" si="11"/>
        <v>0</v>
      </c>
      <c r="O58" s="32">
        <f t="shared" si="12"/>
        <v>0</v>
      </c>
    </row>
    <row r="59" spans="1:15" ht="12.75">
      <c r="A59" s="33" t="s">
        <v>56</v>
      </c>
      <c r="B59" s="36"/>
      <c r="C59" s="36"/>
      <c r="D59" s="36"/>
      <c r="E59" s="31">
        <f t="shared" si="5"/>
        <v>0</v>
      </c>
      <c r="F59" s="31">
        <f t="shared" si="6"/>
        <v>0</v>
      </c>
      <c r="G59" s="31">
        <f t="shared" si="7"/>
        <v>0</v>
      </c>
      <c r="H59" s="32">
        <f t="shared" si="8"/>
        <v>0</v>
      </c>
      <c r="I59" s="37"/>
      <c r="J59" s="36"/>
      <c r="K59" s="36"/>
      <c r="L59" s="31">
        <f t="shared" si="9"/>
        <v>0</v>
      </c>
      <c r="M59" s="68">
        <f t="shared" si="10"/>
        <v>0</v>
      </c>
      <c r="N59" s="31">
        <f t="shared" si="11"/>
        <v>0</v>
      </c>
      <c r="O59" s="32">
        <f t="shared" si="12"/>
        <v>0</v>
      </c>
    </row>
    <row r="60" spans="1:15" ht="12.75">
      <c r="A60" s="33" t="s">
        <v>57</v>
      </c>
      <c r="B60" s="36"/>
      <c r="C60" s="36"/>
      <c r="D60" s="36"/>
      <c r="E60" s="31">
        <f t="shared" si="5"/>
        <v>0</v>
      </c>
      <c r="F60" s="31">
        <f t="shared" si="6"/>
        <v>0</v>
      </c>
      <c r="G60" s="31">
        <f t="shared" si="7"/>
        <v>0</v>
      </c>
      <c r="H60" s="32">
        <f t="shared" si="8"/>
        <v>0</v>
      </c>
      <c r="I60" s="37"/>
      <c r="J60" s="36"/>
      <c r="K60" s="36"/>
      <c r="L60" s="31">
        <f t="shared" si="9"/>
        <v>0</v>
      </c>
      <c r="M60" s="68">
        <f t="shared" si="10"/>
        <v>0</v>
      </c>
      <c r="N60" s="31">
        <f t="shared" si="11"/>
        <v>0</v>
      </c>
      <c r="O60" s="32">
        <f t="shared" si="12"/>
        <v>0</v>
      </c>
    </row>
    <row r="61" spans="1:15" ht="25.5">
      <c r="A61" s="38" t="s">
        <v>58</v>
      </c>
      <c r="B61" s="39" t="s">
        <v>59</v>
      </c>
      <c r="C61" s="39" t="s">
        <v>59</v>
      </c>
      <c r="D61" s="39" t="s">
        <v>59</v>
      </c>
      <c r="E61" s="42"/>
      <c r="F61" s="39" t="s">
        <v>59</v>
      </c>
      <c r="G61" s="42"/>
      <c r="H61" s="32">
        <f t="shared" si="8"/>
        <v>0</v>
      </c>
      <c r="I61" s="43" t="s">
        <v>59</v>
      </c>
      <c r="J61" s="39" t="s">
        <v>59</v>
      </c>
      <c r="K61" s="39" t="s">
        <v>59</v>
      </c>
      <c r="L61" s="42"/>
      <c r="M61" s="69" t="s">
        <v>59</v>
      </c>
      <c r="N61" s="42"/>
      <c r="O61" s="32">
        <f t="shared" si="12"/>
        <v>0</v>
      </c>
    </row>
    <row r="62" spans="1:15" ht="37.5" customHeight="1">
      <c r="A62" s="44" t="s">
        <v>68</v>
      </c>
      <c r="B62" s="45" t="s">
        <v>59</v>
      </c>
      <c r="C62" s="45" t="s">
        <v>59</v>
      </c>
      <c r="D62" s="45" t="s">
        <v>59</v>
      </c>
      <c r="E62" s="42"/>
      <c r="F62" s="45" t="s">
        <v>59</v>
      </c>
      <c r="G62" s="42"/>
      <c r="H62" s="32">
        <f t="shared" si="8"/>
        <v>0</v>
      </c>
      <c r="I62" s="46" t="s">
        <v>59</v>
      </c>
      <c r="J62" s="45" t="s">
        <v>59</v>
      </c>
      <c r="K62" s="45" t="s">
        <v>59</v>
      </c>
      <c r="L62" s="42"/>
      <c r="M62" s="70" t="s">
        <v>59</v>
      </c>
      <c r="N62" s="42"/>
      <c r="O62" s="32">
        <f t="shared" si="12"/>
        <v>0</v>
      </c>
    </row>
    <row r="63" spans="1:15" ht="38.25" customHeight="1">
      <c r="A63" s="44" t="s">
        <v>69</v>
      </c>
      <c r="B63" s="45" t="s">
        <v>59</v>
      </c>
      <c r="C63" s="45" t="s">
        <v>59</v>
      </c>
      <c r="D63" s="45" t="s">
        <v>59</v>
      </c>
      <c r="E63" s="31">
        <f>SUM(E64:E68)</f>
        <v>0</v>
      </c>
      <c r="F63" s="45" t="s">
        <v>59</v>
      </c>
      <c r="G63" s="31">
        <f>SUM(G64:G68)</f>
        <v>0</v>
      </c>
      <c r="H63" s="32">
        <f t="shared" si="8"/>
        <v>0</v>
      </c>
      <c r="I63" s="46" t="s">
        <v>59</v>
      </c>
      <c r="J63" s="45" t="s">
        <v>59</v>
      </c>
      <c r="K63" s="45" t="s">
        <v>59</v>
      </c>
      <c r="L63" s="31">
        <f>SUM(L64:L68)</f>
        <v>0</v>
      </c>
      <c r="M63" s="70" t="s">
        <v>59</v>
      </c>
      <c r="N63" s="31">
        <f>SUM(N64:N68)</f>
        <v>0</v>
      </c>
      <c r="O63" s="32">
        <f t="shared" si="12"/>
        <v>0</v>
      </c>
    </row>
    <row r="64" spans="1:15" ht="12.75">
      <c r="A64" s="48" t="s">
        <v>54</v>
      </c>
      <c r="B64" s="45"/>
      <c r="C64" s="45"/>
      <c r="D64" s="45"/>
      <c r="E64" s="31">
        <f>C64*D64/1000</f>
        <v>0</v>
      </c>
      <c r="F64" s="31">
        <f>H29</f>
        <v>0</v>
      </c>
      <c r="G64" s="31">
        <f>F64*C64/1000</f>
        <v>0</v>
      </c>
      <c r="H64" s="32">
        <f t="shared" si="8"/>
        <v>0</v>
      </c>
      <c r="I64" s="46"/>
      <c r="J64" s="45"/>
      <c r="K64" s="45"/>
      <c r="L64" s="31">
        <f>J64*K64/1000</f>
        <v>0</v>
      </c>
      <c r="M64" s="68">
        <f>D64</f>
        <v>0</v>
      </c>
      <c r="N64" s="31">
        <f>M64*J64/1000</f>
        <v>0</v>
      </c>
      <c r="O64" s="32">
        <f t="shared" si="12"/>
        <v>0</v>
      </c>
    </row>
    <row r="65" spans="1:15" ht="12.75">
      <c r="A65" s="48" t="s">
        <v>50</v>
      </c>
      <c r="B65" s="45"/>
      <c r="C65" s="45"/>
      <c r="D65" s="45"/>
      <c r="E65" s="31">
        <f>C65*D65/1000</f>
        <v>0</v>
      </c>
      <c r="F65" s="31">
        <f>H30</f>
        <v>0</v>
      </c>
      <c r="G65" s="31">
        <f>F65*C65/1000</f>
        <v>0</v>
      </c>
      <c r="H65" s="32">
        <f t="shared" si="8"/>
        <v>0</v>
      </c>
      <c r="I65" s="46"/>
      <c r="J65" s="45"/>
      <c r="K65" s="45"/>
      <c r="L65" s="31">
        <f>J65*K65/1000</f>
        <v>0</v>
      </c>
      <c r="M65" s="68">
        <f>D65</f>
        <v>0</v>
      </c>
      <c r="N65" s="31">
        <f>M65*J65/1000</f>
        <v>0</v>
      </c>
      <c r="O65" s="32">
        <f t="shared" si="12"/>
        <v>0</v>
      </c>
    </row>
    <row r="66" spans="1:15" ht="12.75">
      <c r="A66" s="48" t="s">
        <v>51</v>
      </c>
      <c r="B66" s="45"/>
      <c r="C66" s="45"/>
      <c r="D66" s="45"/>
      <c r="E66" s="31">
        <f>C66*D66/1000</f>
        <v>0</v>
      </c>
      <c r="F66" s="31">
        <f>H31</f>
        <v>0</v>
      </c>
      <c r="G66" s="31">
        <f>F66*C66/1000</f>
        <v>0</v>
      </c>
      <c r="H66" s="32">
        <f t="shared" si="8"/>
        <v>0</v>
      </c>
      <c r="I66" s="46"/>
      <c r="J66" s="45"/>
      <c r="K66" s="45"/>
      <c r="L66" s="31">
        <f>J66*K66/1000</f>
        <v>0</v>
      </c>
      <c r="M66" s="68">
        <f>D66</f>
        <v>0</v>
      </c>
      <c r="N66" s="31">
        <f>M66*J66/1000</f>
        <v>0</v>
      </c>
      <c r="O66" s="32">
        <f t="shared" si="12"/>
        <v>0</v>
      </c>
    </row>
    <row r="67" spans="1:15" ht="12.75">
      <c r="A67" s="48" t="s">
        <v>52</v>
      </c>
      <c r="B67" s="45"/>
      <c r="C67" s="45"/>
      <c r="D67" s="45"/>
      <c r="E67" s="31">
        <f>C67*D67/1000</f>
        <v>0</v>
      </c>
      <c r="F67" s="31">
        <f>H32</f>
        <v>0</v>
      </c>
      <c r="G67" s="31">
        <f>F67*C67/1000</f>
        <v>0</v>
      </c>
      <c r="H67" s="32">
        <f t="shared" si="8"/>
        <v>0</v>
      </c>
      <c r="I67" s="46"/>
      <c r="J67" s="45"/>
      <c r="K67" s="45"/>
      <c r="L67" s="31">
        <f>J67*K67/1000</f>
        <v>0</v>
      </c>
      <c r="M67" s="68">
        <f>D67</f>
        <v>0</v>
      </c>
      <c r="N67" s="31">
        <f>M67*J67/1000</f>
        <v>0</v>
      </c>
      <c r="O67" s="32">
        <f t="shared" si="12"/>
        <v>0</v>
      </c>
    </row>
    <row r="68" spans="1:15" ht="12.75">
      <c r="A68" s="49" t="s">
        <v>53</v>
      </c>
      <c r="B68" s="50"/>
      <c r="C68" s="50"/>
      <c r="D68" s="50"/>
      <c r="E68" s="53">
        <f>C68*D68/1000</f>
        <v>0</v>
      </c>
      <c r="F68" s="31">
        <f>H33</f>
        <v>0</v>
      </c>
      <c r="G68" s="53">
        <f>F68*C68/1000</f>
        <v>0</v>
      </c>
      <c r="H68" s="55">
        <f t="shared" si="8"/>
        <v>0</v>
      </c>
      <c r="I68" s="52"/>
      <c r="J68" s="50"/>
      <c r="K68" s="50"/>
      <c r="L68" s="53">
        <f>J68*K68/1000</f>
        <v>0</v>
      </c>
      <c r="M68" s="68">
        <f>D68</f>
        <v>0</v>
      </c>
      <c r="N68" s="53">
        <f>M68*J68/1000</f>
        <v>0</v>
      </c>
      <c r="O68" s="55">
        <f t="shared" si="12"/>
        <v>0</v>
      </c>
    </row>
    <row r="69" spans="1:15" ht="54.75" customHeight="1">
      <c r="A69" s="56" t="s">
        <v>70</v>
      </c>
      <c r="B69" s="57" t="s">
        <v>59</v>
      </c>
      <c r="C69" s="57" t="s">
        <v>59</v>
      </c>
      <c r="D69" s="57" t="s">
        <v>59</v>
      </c>
      <c r="E69" s="60">
        <f>E49+E50+E51+E53+E54+E55+E56+E57+E58+E61+E62+E63+E52+E60+E59</f>
        <v>0</v>
      </c>
      <c r="F69" s="57" t="s">
        <v>59</v>
      </c>
      <c r="G69" s="60">
        <f>G49+G50+G51+G53+G54+G55+G56+G57+G58+G61+G62+G63+G52+G60+G59</f>
        <v>0</v>
      </c>
      <c r="H69" s="61">
        <f t="shared" si="8"/>
        <v>0</v>
      </c>
      <c r="I69" s="59" t="s">
        <v>59</v>
      </c>
      <c r="J69" s="57" t="s">
        <v>59</v>
      </c>
      <c r="K69" s="57" t="s">
        <v>59</v>
      </c>
      <c r="L69" s="60">
        <f>L49+L50+L51+L53+L54+L55+L56+L57+L58+L61+L62+L63+L52+L60+L59</f>
        <v>0</v>
      </c>
      <c r="M69" s="71" t="s">
        <v>59</v>
      </c>
      <c r="N69" s="60">
        <f>N49+N50+N51+N53+N54+N55+N56+N57+N58+N61+N62+N63+N52+N60+N59</f>
        <v>0</v>
      </c>
      <c r="O69" s="61">
        <f t="shared" si="12"/>
        <v>0</v>
      </c>
    </row>
    <row r="70" spans="1:13" ht="15" customHeight="1">
      <c r="A70" s="72"/>
      <c r="B70" s="9"/>
      <c r="C70" s="9"/>
      <c r="D70" s="73"/>
      <c r="E70" s="9"/>
      <c r="F70" s="73"/>
      <c r="G70" s="73"/>
      <c r="H70" s="9"/>
      <c r="I70" s="9"/>
      <c r="J70" s="73"/>
      <c r="K70" s="9"/>
      <c r="L70" s="73"/>
      <c r="M70" s="73"/>
    </row>
    <row r="71" spans="1:13" ht="15" customHeight="1">
      <c r="A71" s="74"/>
      <c r="B71" s="9"/>
      <c r="C71" s="9"/>
      <c r="D71" s="73"/>
      <c r="E71" s="9"/>
      <c r="F71" s="73"/>
      <c r="G71" s="73"/>
      <c r="H71" s="9"/>
      <c r="I71" s="9"/>
      <c r="J71" s="73"/>
      <c r="K71" s="9"/>
      <c r="L71" s="73"/>
      <c r="M71" s="73"/>
    </row>
    <row r="74" spans="3:8" ht="12.75">
      <c r="C74" s="182" t="s">
        <v>63</v>
      </c>
      <c r="D74" s="182"/>
      <c r="E74" s="182"/>
      <c r="F74" s="182"/>
      <c r="G74" s="182"/>
      <c r="H74" s="182"/>
    </row>
    <row r="76" spans="1:9" ht="12.75">
      <c r="A76" s="6" t="s">
        <v>18</v>
      </c>
      <c r="D76" s="8" t="str">
        <f>D6</f>
        <v>Линецкий с/с</v>
      </c>
      <c r="E76" s="8"/>
      <c r="F76" s="75"/>
      <c r="G76" s="75"/>
      <c r="H76" s="75"/>
      <c r="I76" s="75"/>
    </row>
    <row r="77" spans="1:10" ht="12.75">
      <c r="A77" s="10" t="s">
        <v>20</v>
      </c>
      <c r="D77" s="8" t="str">
        <f>D7</f>
        <v>ООО "Линецкое"</v>
      </c>
      <c r="I77" s="73"/>
      <c r="J77" s="73"/>
    </row>
    <row r="78" spans="1:10" ht="12.75">
      <c r="A78" s="10"/>
      <c r="I78" s="73"/>
      <c r="J78" s="73"/>
    </row>
    <row r="79" spans="1:10" ht="12.75" customHeight="1">
      <c r="A79" s="179"/>
      <c r="B79" s="180" t="s">
        <v>71</v>
      </c>
      <c r="C79" s="180"/>
      <c r="D79" s="180"/>
      <c r="E79" s="180"/>
      <c r="F79" s="180"/>
      <c r="G79" s="180"/>
      <c r="H79" s="180"/>
      <c r="I79" s="73"/>
      <c r="J79" s="73"/>
    </row>
    <row r="80" spans="1:10" ht="12.75">
      <c r="A80" s="179"/>
      <c r="B80" s="11" t="s">
        <v>66</v>
      </c>
      <c r="C80" s="11" t="s">
        <v>24</v>
      </c>
      <c r="D80" s="11" t="s">
        <v>26</v>
      </c>
      <c r="E80" s="15" t="s">
        <v>27</v>
      </c>
      <c r="F80" s="11" t="s">
        <v>28</v>
      </c>
      <c r="G80" s="15" t="s">
        <v>29</v>
      </c>
      <c r="H80" s="62" t="s">
        <v>30</v>
      </c>
      <c r="I80" s="73"/>
      <c r="J80" s="73"/>
    </row>
    <row r="81" spans="1:10" ht="12.75">
      <c r="A81" s="179"/>
      <c r="B81" s="16" t="s">
        <v>67</v>
      </c>
      <c r="C81" s="16" t="s">
        <v>32</v>
      </c>
      <c r="D81" s="16" t="s">
        <v>32</v>
      </c>
      <c r="E81" s="19" t="s">
        <v>33</v>
      </c>
      <c r="F81" s="16" t="s">
        <v>34</v>
      </c>
      <c r="G81" s="19" t="s">
        <v>35</v>
      </c>
      <c r="H81" s="63" t="s">
        <v>36</v>
      </c>
      <c r="I81" s="73"/>
      <c r="J81" s="73"/>
    </row>
    <row r="82" spans="1:10" ht="12.75">
      <c r="A82" s="179"/>
      <c r="B82" s="16" t="s">
        <v>42</v>
      </c>
      <c r="C82" s="16" t="s">
        <v>38</v>
      </c>
      <c r="D82" s="16" t="s">
        <v>38</v>
      </c>
      <c r="E82" s="19" t="s">
        <v>38</v>
      </c>
      <c r="F82" s="16" t="s">
        <v>39</v>
      </c>
      <c r="G82" s="19" t="s">
        <v>40</v>
      </c>
      <c r="H82" s="63" t="s">
        <v>41</v>
      </c>
      <c r="I82" s="73"/>
      <c r="J82" s="73"/>
    </row>
    <row r="83" spans="1:10" ht="12.75">
      <c r="A83" s="179"/>
      <c r="B83" s="64"/>
      <c r="C83" s="65" t="s">
        <v>42</v>
      </c>
      <c r="D83" s="21" t="s">
        <v>43</v>
      </c>
      <c r="E83" s="20" t="s">
        <v>44</v>
      </c>
      <c r="F83" s="21" t="s">
        <v>43</v>
      </c>
      <c r="G83" s="20" t="s">
        <v>44</v>
      </c>
      <c r="H83" s="66" t="s">
        <v>45</v>
      </c>
      <c r="I83" s="73"/>
      <c r="J83" s="73"/>
    </row>
    <row r="84" spans="1:10" ht="12.75">
      <c r="A84" s="25" t="s">
        <v>46</v>
      </c>
      <c r="B84" s="26"/>
      <c r="C84" s="26"/>
      <c r="D84" s="26"/>
      <c r="E84" s="29">
        <f>C84*D84/1000</f>
        <v>0</v>
      </c>
      <c r="F84" s="31">
        <f>K49</f>
        <v>0</v>
      </c>
      <c r="G84" s="31">
        <f>F84*C84/1000</f>
        <v>0</v>
      </c>
      <c r="H84" s="32">
        <f>IF(L49=0,0,G84/L49*100)</f>
        <v>0</v>
      </c>
      <c r="I84" s="73"/>
      <c r="J84" s="73"/>
    </row>
    <row r="85" spans="1:10" ht="12.75">
      <c r="A85" s="33" t="s">
        <v>47</v>
      </c>
      <c r="B85" s="34"/>
      <c r="C85" s="34"/>
      <c r="D85" s="34"/>
      <c r="E85" s="31">
        <f>C85*D85/1000</f>
        <v>0</v>
      </c>
      <c r="F85" s="31">
        <f>K50</f>
        <v>0</v>
      </c>
      <c r="G85" s="31">
        <f>F85*C85/1000</f>
        <v>0</v>
      </c>
      <c r="H85" s="32">
        <f>IF(L50=0,0,G85/L50*100)</f>
        <v>0</v>
      </c>
      <c r="I85" s="73"/>
      <c r="J85" s="73"/>
    </row>
    <row r="86" spans="1:10" ht="12.75">
      <c r="A86" s="33" t="s">
        <v>48</v>
      </c>
      <c r="B86" s="34"/>
      <c r="C86" s="34"/>
      <c r="D86" s="34"/>
      <c r="E86" s="31">
        <f>C86*D86/1000</f>
        <v>0</v>
      </c>
      <c r="F86" s="31">
        <f>K51</f>
        <v>0</v>
      </c>
      <c r="G86" s="31">
        <f>F86*C86/1000</f>
        <v>0</v>
      </c>
      <c r="H86" s="32">
        <f>IF(L51=0,0,G86/L51*100)</f>
        <v>0</v>
      </c>
      <c r="I86" s="73"/>
      <c r="J86" s="73"/>
    </row>
    <row r="87" spans="1:10" ht="12.75">
      <c r="A87" s="33" t="s">
        <v>49</v>
      </c>
      <c r="B87" s="34"/>
      <c r="C87" s="34"/>
      <c r="D87" s="34"/>
      <c r="E87" s="31"/>
      <c r="F87" s="31"/>
      <c r="G87" s="31"/>
      <c r="H87" s="32"/>
      <c r="I87" s="73"/>
      <c r="J87" s="73"/>
    </row>
    <row r="88" spans="1:10" ht="12.75">
      <c r="A88" s="33" t="s">
        <v>50</v>
      </c>
      <c r="B88" s="34"/>
      <c r="C88" s="34"/>
      <c r="D88" s="34"/>
      <c r="E88" s="31">
        <f aca="true" t="shared" si="13" ref="E88:E95">C88*D88/1000</f>
        <v>0</v>
      </c>
      <c r="F88" s="31">
        <f aca="true" t="shared" si="14" ref="F88:F95">K53</f>
        <v>0</v>
      </c>
      <c r="G88" s="31">
        <f aca="true" t="shared" si="15" ref="G88:G95">F88*C88/1000</f>
        <v>0</v>
      </c>
      <c r="H88" s="32">
        <f aca="true" t="shared" si="16" ref="H88:H104">IF(L53=0,0,G88/L53*100)</f>
        <v>0</v>
      </c>
      <c r="I88" s="73"/>
      <c r="J88" s="73"/>
    </row>
    <row r="89" spans="1:10" ht="12.75">
      <c r="A89" s="33" t="s">
        <v>51</v>
      </c>
      <c r="B89" s="34"/>
      <c r="C89" s="34"/>
      <c r="D89" s="34"/>
      <c r="E89" s="31">
        <f t="shared" si="13"/>
        <v>0</v>
      </c>
      <c r="F89" s="31">
        <f t="shared" si="14"/>
        <v>0</v>
      </c>
      <c r="G89" s="31">
        <f t="shared" si="15"/>
        <v>0</v>
      </c>
      <c r="H89" s="32">
        <f t="shared" si="16"/>
        <v>0</v>
      </c>
      <c r="I89" s="73"/>
      <c r="J89" s="73"/>
    </row>
    <row r="90" spans="1:10" ht="12.75">
      <c r="A90" s="33" t="s">
        <v>52</v>
      </c>
      <c r="B90" s="34"/>
      <c r="C90" s="34"/>
      <c r="D90" s="34"/>
      <c r="E90" s="31">
        <f t="shared" si="13"/>
        <v>0</v>
      </c>
      <c r="F90" s="31">
        <f t="shared" si="14"/>
        <v>0</v>
      </c>
      <c r="G90" s="31">
        <f t="shared" si="15"/>
        <v>0</v>
      </c>
      <c r="H90" s="32">
        <f t="shared" si="16"/>
        <v>0</v>
      </c>
      <c r="I90" s="73"/>
      <c r="J90" s="73"/>
    </row>
    <row r="91" spans="1:10" ht="12.75">
      <c r="A91" s="33" t="s">
        <v>53</v>
      </c>
      <c r="B91" s="34"/>
      <c r="C91" s="34"/>
      <c r="D91" s="34"/>
      <c r="E91" s="31">
        <f t="shared" si="13"/>
        <v>0</v>
      </c>
      <c r="F91" s="31">
        <f t="shared" si="14"/>
        <v>0</v>
      </c>
      <c r="G91" s="31">
        <f t="shared" si="15"/>
        <v>0</v>
      </c>
      <c r="H91" s="32">
        <f t="shared" si="16"/>
        <v>0</v>
      </c>
      <c r="I91" s="73"/>
      <c r="J91" s="73"/>
    </row>
    <row r="92" spans="1:10" ht="12.75">
      <c r="A92" s="33" t="s">
        <v>54</v>
      </c>
      <c r="B92" s="34"/>
      <c r="C92" s="34"/>
      <c r="D92" s="34"/>
      <c r="E92" s="31">
        <f t="shared" si="13"/>
        <v>0</v>
      </c>
      <c r="F92" s="31">
        <f t="shared" si="14"/>
        <v>0</v>
      </c>
      <c r="G92" s="31">
        <f t="shared" si="15"/>
        <v>0</v>
      </c>
      <c r="H92" s="32">
        <f t="shared" si="16"/>
        <v>0</v>
      </c>
      <c r="I92" s="73"/>
      <c r="J92" s="73"/>
    </row>
    <row r="93" spans="1:10" ht="12.75">
      <c r="A93" s="33" t="s">
        <v>55</v>
      </c>
      <c r="B93" s="34"/>
      <c r="C93" s="34"/>
      <c r="D93" s="34"/>
      <c r="E93" s="31">
        <f t="shared" si="13"/>
        <v>0</v>
      </c>
      <c r="F93" s="31">
        <f t="shared" si="14"/>
        <v>0</v>
      </c>
      <c r="G93" s="31">
        <f t="shared" si="15"/>
        <v>0</v>
      </c>
      <c r="H93" s="32">
        <f t="shared" si="16"/>
        <v>0</v>
      </c>
      <c r="I93" s="73"/>
      <c r="J93" s="73"/>
    </row>
    <row r="94" spans="1:10" ht="12.75">
      <c r="A94" s="33" t="s">
        <v>56</v>
      </c>
      <c r="B94" s="36"/>
      <c r="C94" s="36"/>
      <c r="D94" s="36"/>
      <c r="E94" s="31">
        <f t="shared" si="13"/>
        <v>0</v>
      </c>
      <c r="F94" s="31">
        <f t="shared" si="14"/>
        <v>0</v>
      </c>
      <c r="G94" s="31">
        <f t="shared" si="15"/>
        <v>0</v>
      </c>
      <c r="H94" s="32">
        <f t="shared" si="16"/>
        <v>0</v>
      </c>
      <c r="I94" s="73"/>
      <c r="J94" s="73"/>
    </row>
    <row r="95" spans="1:10" ht="12.75">
      <c r="A95" s="33" t="s">
        <v>57</v>
      </c>
      <c r="B95" s="36"/>
      <c r="C95" s="36"/>
      <c r="D95" s="36"/>
      <c r="E95" s="31">
        <f t="shared" si="13"/>
        <v>0</v>
      </c>
      <c r="F95" s="31">
        <f t="shared" si="14"/>
        <v>0</v>
      </c>
      <c r="G95" s="31">
        <f t="shared" si="15"/>
        <v>0</v>
      </c>
      <c r="H95" s="32">
        <f t="shared" si="16"/>
        <v>0</v>
      </c>
      <c r="I95" s="73"/>
      <c r="J95" s="73"/>
    </row>
    <row r="96" spans="1:10" ht="25.5">
      <c r="A96" s="38" t="s">
        <v>58</v>
      </c>
      <c r="B96" s="39" t="s">
        <v>59</v>
      </c>
      <c r="C96" s="39" t="s">
        <v>59</v>
      </c>
      <c r="D96" s="39" t="s">
        <v>59</v>
      </c>
      <c r="E96" s="42"/>
      <c r="F96" s="39" t="s">
        <v>59</v>
      </c>
      <c r="G96" s="42"/>
      <c r="H96" s="32">
        <f t="shared" si="16"/>
        <v>0</v>
      </c>
      <c r="I96" s="73"/>
      <c r="J96" s="73"/>
    </row>
    <row r="97" spans="1:10" ht="36">
      <c r="A97" s="44" t="s">
        <v>68</v>
      </c>
      <c r="B97" s="45" t="s">
        <v>59</v>
      </c>
      <c r="C97" s="45" t="s">
        <v>59</v>
      </c>
      <c r="D97" s="45" t="s">
        <v>59</v>
      </c>
      <c r="E97" s="42"/>
      <c r="F97" s="45" t="s">
        <v>59</v>
      </c>
      <c r="G97" s="42"/>
      <c r="H97" s="32">
        <f t="shared" si="16"/>
        <v>0</v>
      </c>
      <c r="I97" s="73"/>
      <c r="J97" s="73"/>
    </row>
    <row r="98" spans="1:8" ht="36">
      <c r="A98" s="44" t="s">
        <v>72</v>
      </c>
      <c r="B98" s="45" t="s">
        <v>59</v>
      </c>
      <c r="C98" s="45" t="s">
        <v>59</v>
      </c>
      <c r="D98" s="45" t="s">
        <v>59</v>
      </c>
      <c r="E98" s="31">
        <f>SUM(E99:E103)</f>
        <v>0</v>
      </c>
      <c r="F98" s="45" t="s">
        <v>59</v>
      </c>
      <c r="G98" s="31">
        <f>SUM(G99:G103)</f>
        <v>0</v>
      </c>
      <c r="H98" s="32">
        <f t="shared" si="16"/>
        <v>0</v>
      </c>
    </row>
    <row r="99" spans="1:8" ht="12.75">
      <c r="A99" s="48" t="s">
        <v>54</v>
      </c>
      <c r="B99" s="45"/>
      <c r="C99" s="45"/>
      <c r="D99" s="45"/>
      <c r="E99" s="31">
        <f>C99*D99/1000</f>
        <v>0</v>
      </c>
      <c r="F99" s="31">
        <f>K64</f>
        <v>0</v>
      </c>
      <c r="G99" s="31">
        <f>F99*C99/1000</f>
        <v>0</v>
      </c>
      <c r="H99" s="32">
        <f t="shared" si="16"/>
        <v>0</v>
      </c>
    </row>
    <row r="100" spans="1:8" ht="12.75">
      <c r="A100" s="48" t="s">
        <v>50</v>
      </c>
      <c r="B100" s="45"/>
      <c r="C100" s="45"/>
      <c r="D100" s="45"/>
      <c r="E100" s="31">
        <f>C100*D100/1000</f>
        <v>0</v>
      </c>
      <c r="F100" s="31">
        <f>K65</f>
        <v>0</v>
      </c>
      <c r="G100" s="31">
        <f>F100*C100/1000</f>
        <v>0</v>
      </c>
      <c r="H100" s="32">
        <f t="shared" si="16"/>
        <v>0</v>
      </c>
    </row>
    <row r="101" spans="1:8" ht="12.75">
      <c r="A101" s="48" t="s">
        <v>51</v>
      </c>
      <c r="B101" s="45"/>
      <c r="C101" s="45"/>
      <c r="D101" s="45"/>
      <c r="E101" s="31">
        <f>C101*D101/1000</f>
        <v>0</v>
      </c>
      <c r="F101" s="31">
        <f>K66</f>
        <v>0</v>
      </c>
      <c r="G101" s="31">
        <f>F101*C101/1000</f>
        <v>0</v>
      </c>
      <c r="H101" s="32">
        <f t="shared" si="16"/>
        <v>0</v>
      </c>
    </row>
    <row r="102" spans="1:8" ht="12.75">
      <c r="A102" s="48" t="s">
        <v>52</v>
      </c>
      <c r="B102" s="45"/>
      <c r="C102" s="45"/>
      <c r="D102" s="45"/>
      <c r="E102" s="31">
        <f>C102*D102/1000</f>
        <v>0</v>
      </c>
      <c r="F102" s="31">
        <f>K67</f>
        <v>0</v>
      </c>
      <c r="G102" s="31">
        <f>F102*C102/1000</f>
        <v>0</v>
      </c>
      <c r="H102" s="32">
        <f t="shared" si="16"/>
        <v>0</v>
      </c>
    </row>
    <row r="103" spans="1:8" ht="12.75">
      <c r="A103" s="49" t="s">
        <v>53</v>
      </c>
      <c r="B103" s="50"/>
      <c r="C103" s="50"/>
      <c r="D103" s="50"/>
      <c r="E103" s="53">
        <f>C103*D103/1000</f>
        <v>0</v>
      </c>
      <c r="F103" s="31">
        <f>K68</f>
        <v>0</v>
      </c>
      <c r="G103" s="53">
        <f>F103*C103/1000</f>
        <v>0</v>
      </c>
      <c r="H103" s="55">
        <f t="shared" si="16"/>
        <v>0</v>
      </c>
    </row>
    <row r="104" spans="1:8" s="73" customFormat="1" ht="52.5" customHeight="1">
      <c r="A104" s="56" t="s">
        <v>70</v>
      </c>
      <c r="B104" s="57" t="s">
        <v>59</v>
      </c>
      <c r="C104" s="57" t="s">
        <v>59</v>
      </c>
      <c r="D104" s="57" t="s">
        <v>59</v>
      </c>
      <c r="E104" s="60">
        <f>E84+E85+E86+E88+E89+E90+E91+E92+E93+E96+E97+E98+E87+E95+E94</f>
        <v>0</v>
      </c>
      <c r="F104" s="57" t="s">
        <v>59</v>
      </c>
      <c r="G104" s="60">
        <f>G84+G85+G86+G88+G89+G90+G91+G92+G93+G96+G97+G98+G87+G95+G94</f>
        <v>0</v>
      </c>
      <c r="H104" s="61">
        <f t="shared" si="16"/>
        <v>0</v>
      </c>
    </row>
  </sheetData>
  <sheetProtection selectLockedCells="1" selectUnlockedCells="1"/>
  <mergeCells count="14">
    <mergeCell ref="I40:N40"/>
    <mergeCell ref="A44:A48"/>
    <mergeCell ref="B44:H44"/>
    <mergeCell ref="I44:O44"/>
    <mergeCell ref="C74:H74"/>
    <mergeCell ref="A79:A83"/>
    <mergeCell ref="B79:H79"/>
    <mergeCell ref="A2:L2"/>
    <mergeCell ref="A3:L3"/>
    <mergeCell ref="A4:L4"/>
    <mergeCell ref="A5:L5"/>
    <mergeCell ref="A9:A13"/>
    <mergeCell ref="B9:E9"/>
    <mergeCell ref="F9:L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94"/>
  <rowBreaks count="2" manualBreakCount="2">
    <brk id="3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Ультра</cp:lastModifiedBy>
  <cp:lastPrinted>2020-11-12T09:01:54Z</cp:lastPrinted>
  <dcterms:created xsi:type="dcterms:W3CDTF">2021-11-01T11:14:44Z</dcterms:created>
  <dcterms:modified xsi:type="dcterms:W3CDTF">2021-11-01T11:14:44Z</dcterms:modified>
  <cp:category/>
  <cp:version/>
  <cp:contentType/>
  <cp:contentStatus/>
</cp:coreProperties>
</file>